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7440" tabRatio="877" activeTab="0"/>
  </bookViews>
  <sheets>
    <sheet name="Komvērtējums" sheetId="1" r:id="rId1"/>
    <sheet name="A2" sheetId="2" r:id="rId2"/>
    <sheet name="Aquatics" sheetId="3" r:id="rId3"/>
    <sheet name="DTC Jaunība" sheetId="4" r:id="rId4"/>
    <sheet name="Reir Dobele" sheetId="5" r:id="rId5"/>
    <sheet name="Carnikavas SC" sheetId="6" r:id="rId6"/>
    <sheet name="Baltijas TK" sheetId="7" r:id="rId7"/>
    <sheet name="Piramida TC" sheetId="8" r:id="rId8"/>
    <sheet name="SPORTLAT" sheetId="9" r:id="rId9"/>
    <sheet name="ironman.lv" sheetId="10" r:id="rId10"/>
    <sheet name="Ventspils TK" sheetId="11" r:id="rId11"/>
    <sheet name="3KRīga" sheetId="12" r:id="rId12"/>
    <sheet name="Punkti" sheetId="13" r:id="rId13"/>
  </sheets>
  <definedNames>
    <definedName name="_ftnref1" localSheetId="12">'Punkti'!#REF!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<sst xmlns="http://schemas.openxmlformats.org/spreadsheetml/2006/main" count="472" uniqueCount="213">
  <si>
    <t>Vārds</t>
  </si>
  <si>
    <t>Uzvārds</t>
  </si>
  <si>
    <t>Punkti, kopā</t>
  </si>
  <si>
    <t>Sprukts</t>
  </si>
  <si>
    <t>Vecuma grupa</t>
  </si>
  <si>
    <t>V60</t>
  </si>
  <si>
    <t>V50</t>
  </si>
  <si>
    <t>V40</t>
  </si>
  <si>
    <t>S40</t>
  </si>
  <si>
    <t>Mestere</t>
  </si>
  <si>
    <t>Punkti (ieskaite)</t>
  </si>
  <si>
    <t>Izcīnītā vieta</t>
  </si>
  <si>
    <t>V</t>
  </si>
  <si>
    <t>S</t>
  </si>
  <si>
    <t>komanda</t>
  </si>
  <si>
    <t>Reir Dobele</t>
  </si>
  <si>
    <t>DTC Jaunība</t>
  </si>
  <si>
    <t>Dz.G.</t>
  </si>
  <si>
    <t xml:space="preserve">Artūrs </t>
  </si>
  <si>
    <t xml:space="preserve">Edgars </t>
  </si>
  <si>
    <t xml:space="preserve">Vladimirs </t>
  </si>
  <si>
    <t>V9</t>
  </si>
  <si>
    <t>V11</t>
  </si>
  <si>
    <t>V13</t>
  </si>
  <si>
    <t>V15</t>
  </si>
  <si>
    <t>V17</t>
  </si>
  <si>
    <t>S9</t>
  </si>
  <si>
    <t>S11</t>
  </si>
  <si>
    <t>S13</t>
  </si>
  <si>
    <t>S15</t>
  </si>
  <si>
    <t>S17</t>
  </si>
  <si>
    <t>S19</t>
  </si>
  <si>
    <t>Ribakova</t>
  </si>
  <si>
    <t xml:space="preserve">Ingvars </t>
  </si>
  <si>
    <t>Ivanovs</t>
  </si>
  <si>
    <t xml:space="preserve">Elza </t>
  </si>
  <si>
    <t>Stivriņš</t>
  </si>
  <si>
    <t>SPORTLAT</t>
  </si>
  <si>
    <t>Garenčiks</t>
  </si>
  <si>
    <t>Carnikavas sporta centrs</t>
  </si>
  <si>
    <t>Baltijas Triatlona klubs</t>
  </si>
  <si>
    <t>Daugavietis</t>
  </si>
  <si>
    <t>AQUATICS</t>
  </si>
  <si>
    <t>Pinups</t>
  </si>
  <si>
    <t>Galimžanovs</t>
  </si>
  <si>
    <t xml:space="preserve">Emīls Eduards </t>
  </si>
  <si>
    <t>Dūmiņš</t>
  </si>
  <si>
    <t xml:space="preserve">Kristaps </t>
  </si>
  <si>
    <t xml:space="preserve">Laura </t>
  </si>
  <si>
    <t>Laimiņa</t>
  </si>
  <si>
    <t xml:space="preserve">Linda </t>
  </si>
  <si>
    <t>Siliņa</t>
  </si>
  <si>
    <t xml:space="preserve">Raimonds </t>
  </si>
  <si>
    <t xml:space="preserve">Jēkabs </t>
  </si>
  <si>
    <t>Audzēvičs</t>
  </si>
  <si>
    <t xml:space="preserve">Markuss </t>
  </si>
  <si>
    <t>Ubavičs</t>
  </si>
  <si>
    <t>Eihmane</t>
  </si>
  <si>
    <t xml:space="preserve">Pauls </t>
  </si>
  <si>
    <t>Dūzis</t>
  </si>
  <si>
    <t>Janovičs</t>
  </si>
  <si>
    <t xml:space="preserve">Elvins </t>
  </si>
  <si>
    <t>Freijs</t>
  </si>
  <si>
    <t>Freimanis</t>
  </si>
  <si>
    <t>Piramida / triathlon club</t>
  </si>
  <si>
    <t xml:space="preserve">Māris </t>
  </si>
  <si>
    <t>Liepa</t>
  </si>
  <si>
    <t xml:space="preserve">Anatolijs     </t>
  </si>
  <si>
    <t>Levša</t>
  </si>
  <si>
    <t>Ventspils triatlona klubs</t>
  </si>
  <si>
    <t>3KRīga</t>
  </si>
  <si>
    <t xml:space="preserve">Aivars   </t>
  </si>
  <si>
    <t>Uzuls</t>
  </si>
  <si>
    <t>REIR Dobele</t>
  </si>
  <si>
    <t>Kalvans</t>
  </si>
  <si>
    <t xml:space="preserve">Artjoms  </t>
  </si>
  <si>
    <t>Gajevskis</t>
  </si>
  <si>
    <t>Jeršovs</t>
  </si>
  <si>
    <t xml:space="preserve">Dārta </t>
  </si>
  <si>
    <t xml:space="preserve">Anna </t>
  </si>
  <si>
    <t>Apšeniece</t>
  </si>
  <si>
    <t>Veinbergs</t>
  </si>
  <si>
    <t>Smildziņš</t>
  </si>
  <si>
    <t>Brankova</t>
  </si>
  <si>
    <t>Aizupiete</t>
  </si>
  <si>
    <t>A2</t>
  </si>
  <si>
    <t>Apšenieks</t>
  </si>
  <si>
    <t>Dmitrijevs</t>
  </si>
  <si>
    <t>Nagibins</t>
  </si>
  <si>
    <t>Leitāne</t>
  </si>
  <si>
    <t>Kuzins</t>
  </si>
  <si>
    <t>ironman.lv</t>
  </si>
  <si>
    <t>(5 labākie rezultāti katrās sacensībās)</t>
  </si>
  <si>
    <t>Komandas nosaukums</t>
  </si>
  <si>
    <t>Vieta</t>
  </si>
  <si>
    <t>Mesters</t>
  </si>
  <si>
    <t xml:space="preserve">Niks </t>
  </si>
  <si>
    <t>Roga</t>
  </si>
  <si>
    <t>Horužonoks</t>
  </si>
  <si>
    <t>Jefimova</t>
  </si>
  <si>
    <t>Kočmarjova</t>
  </si>
  <si>
    <t>Punkti kopā</t>
  </si>
  <si>
    <t>Punkti ieskaitē</t>
  </si>
  <si>
    <t>Aquatics</t>
  </si>
  <si>
    <t xml:space="preserve">Niks Aksels </t>
  </si>
  <si>
    <t>(7 labākie rezultāti katrās sacensībās)</t>
  </si>
  <si>
    <t xml:space="preserve">Viesturs </t>
  </si>
  <si>
    <t xml:space="preserve">Beāte </t>
  </si>
  <si>
    <t>Bula</t>
  </si>
  <si>
    <t xml:space="preserve">Daniela </t>
  </si>
  <si>
    <t xml:space="preserve">Aleksis         </t>
  </si>
  <si>
    <t>Smokro</t>
  </si>
  <si>
    <t xml:space="preserve">Verners   </t>
  </si>
  <si>
    <t xml:space="preserve">Ralfs    </t>
  </si>
  <si>
    <t>Vistiņš</t>
  </si>
  <si>
    <t xml:space="preserve">Markuss     </t>
  </si>
  <si>
    <t>Pureniņš</t>
  </si>
  <si>
    <t xml:space="preserve">Matīss       </t>
  </si>
  <si>
    <t xml:space="preserve">Jānis           </t>
  </si>
  <si>
    <t>Riekstiņš</t>
  </si>
  <si>
    <t xml:space="preserve">Filips         </t>
  </si>
  <si>
    <t xml:space="preserve">Edvards   </t>
  </si>
  <si>
    <t>Juhimenko</t>
  </si>
  <si>
    <t xml:space="preserve">Dmitrijs           </t>
  </si>
  <si>
    <t>Vonda</t>
  </si>
  <si>
    <t xml:space="preserve">Timofejs </t>
  </si>
  <si>
    <t>Karpovs</t>
  </si>
  <si>
    <t xml:space="preserve">Mārtiņš          </t>
  </si>
  <si>
    <t>Balčūns</t>
  </si>
  <si>
    <t xml:space="preserve">Savēlijs  </t>
  </si>
  <si>
    <t>Suharževskis</t>
  </si>
  <si>
    <t xml:space="preserve">Emils </t>
  </si>
  <si>
    <t>Piramida/triathlon club</t>
  </si>
  <si>
    <t xml:space="preserve">Adrians </t>
  </si>
  <si>
    <t>Jaunzems</t>
  </si>
  <si>
    <t xml:space="preserve">Nils </t>
  </si>
  <si>
    <t>Lācis</t>
  </si>
  <si>
    <t xml:space="preserve">Artjoms </t>
  </si>
  <si>
    <t xml:space="preserve">Zigmars </t>
  </si>
  <si>
    <t xml:space="preserve">Andrejs </t>
  </si>
  <si>
    <t xml:space="preserve">Romans  </t>
  </si>
  <si>
    <t>Bodrovs</t>
  </si>
  <si>
    <t xml:space="preserve">Maksims </t>
  </si>
  <si>
    <t xml:space="preserve">Eriks </t>
  </si>
  <si>
    <t>Riekstins</t>
  </si>
  <si>
    <t xml:space="preserve">Edgar </t>
  </si>
  <si>
    <t>Ozoļiņš</t>
  </si>
  <si>
    <t xml:space="preserve">Varerija </t>
  </si>
  <si>
    <t xml:space="preserve">Ruta </t>
  </si>
  <si>
    <t xml:space="preserve">Alona </t>
  </si>
  <si>
    <t xml:space="preserve">Valērijs                 </t>
  </si>
  <si>
    <t>Čurgelis</t>
  </si>
  <si>
    <t>DTC”Jaunība”</t>
  </si>
  <si>
    <t xml:space="preserve">Danila  </t>
  </si>
  <si>
    <t>Prosčinko</t>
  </si>
  <si>
    <t xml:space="preserve">Sandis             </t>
  </si>
  <si>
    <t>Kornijenko</t>
  </si>
  <si>
    <t xml:space="preserve">Armands            </t>
  </si>
  <si>
    <t>Petašako</t>
  </si>
  <si>
    <t xml:space="preserve">Mārcis  </t>
  </si>
  <si>
    <t xml:space="preserve">Edgars  </t>
  </si>
  <si>
    <t xml:space="preserve">Artūrs  </t>
  </si>
  <si>
    <t>V19</t>
  </si>
  <si>
    <t xml:space="preserve">Timur  </t>
  </si>
  <si>
    <t>Mamedov</t>
  </si>
  <si>
    <t xml:space="preserve">Kaspars  </t>
  </si>
  <si>
    <t xml:space="preserve">Ļubomila         </t>
  </si>
  <si>
    <t>Abramova</t>
  </si>
  <si>
    <t xml:space="preserve">Viktorija  </t>
  </si>
  <si>
    <t xml:space="preserve">Anastasija  </t>
  </si>
  <si>
    <t xml:space="preserve">Anita    </t>
  </si>
  <si>
    <t>Ļebedeva</t>
  </si>
  <si>
    <t xml:space="preserve">Laimomis </t>
  </si>
  <si>
    <t xml:space="preserve">Antra </t>
  </si>
  <si>
    <t>Carnikavas sporta klubs</t>
  </si>
  <si>
    <t xml:space="preserve">Aksels </t>
  </si>
  <si>
    <t>Veģeris</t>
  </si>
  <si>
    <t xml:space="preserve">Francis </t>
  </si>
  <si>
    <t xml:space="preserve">Maksis </t>
  </si>
  <si>
    <t xml:space="preserve">Ainārs </t>
  </si>
  <si>
    <t xml:space="preserve">LK akvatlons Rīga </t>
  </si>
  <si>
    <t>LK punktu uzskaites sistēma 2015. gada sezonai.</t>
  </si>
  <si>
    <t>SE, VE - triatlons</t>
  </si>
  <si>
    <t>Vecuma grupas - triatlons *</t>
  </si>
  <si>
    <t xml:space="preserve">SE, VE – triatlonam radniecīgie sporta veidi </t>
  </si>
  <si>
    <t>Vecuma grupas  * – triatlonam radniecīgie sporta veidi</t>
  </si>
  <si>
    <t>* S9, V9, S11, V11, S13, V13, S15, V15, S17, V17, SJ, VJ, S40, V40, S50, V50, S60, V60</t>
  </si>
  <si>
    <t>Andrejs</t>
  </si>
  <si>
    <t>Matjuhins</t>
  </si>
  <si>
    <t xml:space="preserve">Aleksandrs </t>
  </si>
  <si>
    <t>Borovkovs</t>
  </si>
  <si>
    <t>Vladislavs</t>
  </si>
  <si>
    <t>Aleksejs</t>
  </si>
  <si>
    <t>Polegalovs</t>
  </si>
  <si>
    <t>Diāna</t>
  </si>
  <si>
    <t>Stepanova</t>
  </si>
  <si>
    <t>Kirils</t>
  </si>
  <si>
    <t>Kukšis</t>
  </si>
  <si>
    <t>Iļja</t>
  </si>
  <si>
    <t>Zilis</t>
  </si>
  <si>
    <t>Līga</t>
  </si>
  <si>
    <t>Kuroša</t>
  </si>
  <si>
    <t>Rimands</t>
  </si>
  <si>
    <t>Vilcāns</t>
  </si>
  <si>
    <t>Guntis</t>
  </si>
  <si>
    <t>Kurošs</t>
  </si>
  <si>
    <t>Raimonds</t>
  </si>
  <si>
    <t>Levickis</t>
  </si>
  <si>
    <t>Marta</t>
  </si>
  <si>
    <t>Zaremba</t>
  </si>
  <si>
    <t xml:space="preserve">Arta         </t>
  </si>
  <si>
    <t>Pušņakova</t>
  </si>
  <si>
    <t>LČ akvatlonā D-pils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</si>
</sst>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#,##0;\-&quot;Ls&quot;#,##0"/>
    <numFmt numFmtId="165" formatCode="&quot;Ls&quot;#,##0;[Red]\-&quot;Ls&quot;#,##0"/>
    <numFmt numFmtId="166" formatCode="&quot;Ls&quot;#,##0.00;\-&quot;Ls&quot;#,##0.00"/>
    <numFmt numFmtId="167" formatCode="&quot;Ls&quot;#,##0.00;[Red]\-&quot;Ls&quot;#,##0.00"/>
    <numFmt numFmtId="168" formatCode="_-&quot;Ls&quot;* #,##0_-;\-&quot;Ls&quot;* #,##0_-;_-&quot;Ls&quot;* &quot;-&quot;_-;_-@_-"/>
    <numFmt numFmtId="169" formatCode="_-&quot;Ls&quot;* #,##0.00_-;\-&quot;Ls&quot;* #,##0.00_-;_-&quot;Ls&quot;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/yyyy"/>
    <numFmt numFmtId="176" formatCode="0.0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textRotation="90"/>
    </xf>
    <xf numFmtId="0" fontId="1" fillId="33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14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center" wrapText="1"/>
    </xf>
    <xf numFmtId="1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right" wrapText="1"/>
    </xf>
    <xf numFmtId="1" fontId="0" fillId="0" borderId="18" xfId="0" applyNumberFormat="1" applyBorder="1" applyAlignment="1">
      <alignment/>
    </xf>
    <xf numFmtId="0" fontId="5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textRotation="90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textRotation="90" wrapText="1"/>
    </xf>
    <xf numFmtId="0" fontId="10" fillId="33" borderId="10" xfId="0" applyFont="1" applyFill="1" applyBorder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D23" sqref="D22:D23"/>
    </sheetView>
  </sheetViews>
  <sheetFormatPr defaultColWidth="9.140625" defaultRowHeight="12.75"/>
  <cols>
    <col min="3" max="3" width="21.8515625" style="0" bestFit="1" customWidth="1"/>
    <col min="4" max="4" width="11.7109375" style="0" bestFit="1" customWidth="1"/>
    <col min="5" max="5" width="14.421875" style="0" bestFit="1" customWidth="1"/>
  </cols>
  <sheetData>
    <row r="1" ht="13.5" thickBot="1"/>
    <row r="2" spans="2:5" ht="12.75">
      <c r="B2" s="50" t="s">
        <v>94</v>
      </c>
      <c r="C2" s="51" t="s">
        <v>93</v>
      </c>
      <c r="D2" s="51" t="s">
        <v>101</v>
      </c>
      <c r="E2" s="52" t="s">
        <v>102</v>
      </c>
    </row>
    <row r="3" spans="2:5" ht="12.75">
      <c r="B3" s="53">
        <v>1</v>
      </c>
      <c r="C3" s="48" t="s">
        <v>16</v>
      </c>
      <c r="D3" s="48">
        <f>'DTC Jaunība'!V36</f>
        <v>997</v>
      </c>
      <c r="E3" s="54">
        <f>'DTC Jaunība'!V37</f>
        <v>470</v>
      </c>
    </row>
    <row r="4" spans="2:5" ht="12.75">
      <c r="B4" s="53">
        <v>2</v>
      </c>
      <c r="C4" s="48" t="s">
        <v>64</v>
      </c>
      <c r="D4" s="49">
        <f>'Piramida TC'!V23</f>
        <v>406</v>
      </c>
      <c r="E4" s="74">
        <f>'Piramida TC'!V24</f>
        <v>324</v>
      </c>
    </row>
    <row r="5" spans="2:5" ht="12.75">
      <c r="B5" s="53">
        <v>3</v>
      </c>
      <c r="C5" s="48" t="s">
        <v>42</v>
      </c>
      <c r="D5" s="48">
        <f>Aquatics!V28</f>
        <v>476</v>
      </c>
      <c r="E5" s="54">
        <f>Aquatics!V29</f>
        <v>316</v>
      </c>
    </row>
    <row r="6" spans="2:5" ht="12.75">
      <c r="B6" s="53">
        <v>4</v>
      </c>
      <c r="C6" s="48" t="s">
        <v>39</v>
      </c>
      <c r="D6" s="48">
        <f>'Carnikavas SC'!V13</f>
        <v>148</v>
      </c>
      <c r="E6" s="54">
        <f>'Carnikavas SC'!V14</f>
        <v>148</v>
      </c>
    </row>
    <row r="7" spans="2:5" ht="12.75">
      <c r="B7" s="53">
        <v>5</v>
      </c>
      <c r="C7" s="48" t="s">
        <v>73</v>
      </c>
      <c r="D7" s="49">
        <f>'Reir Dobele'!V21</f>
        <v>374</v>
      </c>
      <c r="E7" s="54">
        <f>'Reir Dobele'!V22</f>
        <v>280</v>
      </c>
    </row>
    <row r="8" spans="2:5" ht="12.75">
      <c r="B8" s="53">
        <v>6</v>
      </c>
      <c r="C8" s="48" t="s">
        <v>37</v>
      </c>
      <c r="D8" s="48">
        <f>SPORTLAT!V17</f>
        <v>43</v>
      </c>
      <c r="E8" s="54">
        <f>SPORTLAT!V18</f>
        <v>43</v>
      </c>
    </row>
    <row r="9" spans="2:5" ht="12.75">
      <c r="B9" s="53">
        <v>7</v>
      </c>
      <c r="C9" s="48" t="s">
        <v>69</v>
      </c>
      <c r="D9" s="48">
        <f>'Ventspils TK'!V8</f>
        <v>0</v>
      </c>
      <c r="E9" s="54">
        <f>'Ventspils TK'!V9</f>
        <v>0</v>
      </c>
    </row>
    <row r="10" spans="2:5" ht="12.75">
      <c r="B10" s="53">
        <v>8</v>
      </c>
      <c r="C10" s="48" t="s">
        <v>91</v>
      </c>
      <c r="D10" s="48">
        <f>'ironman.lv'!V11</f>
        <v>0</v>
      </c>
      <c r="E10" s="54">
        <f>'ironman.lv'!V11</f>
        <v>0</v>
      </c>
    </row>
    <row r="11" spans="2:5" ht="12.75">
      <c r="B11" s="53">
        <v>9</v>
      </c>
      <c r="C11" s="48" t="s">
        <v>40</v>
      </c>
      <c r="D11" s="48">
        <f>'Baltijas TK'!V6</f>
        <v>0</v>
      </c>
      <c r="E11" s="54">
        <f>'Baltijas TK'!V6</f>
        <v>0</v>
      </c>
    </row>
    <row r="12" spans="2:5" ht="12.75">
      <c r="B12" s="53">
        <v>10</v>
      </c>
      <c r="C12" s="48" t="s">
        <v>85</v>
      </c>
      <c r="D12" s="48">
        <f>'A2'!V14</f>
        <v>0</v>
      </c>
      <c r="E12" s="54">
        <f>'A2'!V15</f>
        <v>0</v>
      </c>
    </row>
    <row r="13" spans="2:5" ht="13.5" thickBot="1">
      <c r="B13" s="53">
        <v>11</v>
      </c>
      <c r="C13" s="55" t="s">
        <v>70</v>
      </c>
      <c r="D13" s="55">
        <f>3KRīga!V5</f>
        <v>0</v>
      </c>
      <c r="E13" s="56">
        <f>3KRīga!V5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H1" sqref="H1:U2"/>
    </sheetView>
  </sheetViews>
  <sheetFormatPr defaultColWidth="9.140625" defaultRowHeight="12.75"/>
  <cols>
    <col min="1" max="1" width="12.00390625" style="0" bestFit="1" customWidth="1"/>
    <col min="2" max="2" width="13.7109375" style="0" bestFit="1" customWidth="1"/>
    <col min="3" max="3" width="5.57421875" style="0" bestFit="1" customWidth="1"/>
    <col min="4" max="4" width="12.140625" style="0" bestFit="1" customWidth="1"/>
    <col min="5" max="5" width="11.7109375" style="0" bestFit="1" customWidth="1"/>
    <col min="6" max="6" width="14.421875" style="0" bestFit="1" customWidth="1"/>
    <col min="7" max="7" width="11.00390625" style="0" customWidth="1"/>
    <col min="8" max="8" width="2.7109375" style="0" customWidth="1"/>
    <col min="9" max="10" width="3.140625" style="0" bestFit="1" customWidth="1"/>
    <col min="11" max="11" width="3.28125" style="0" bestFit="1" customWidth="1"/>
    <col min="12" max="12" width="3.140625" style="0" bestFit="1" customWidth="1"/>
    <col min="13" max="13" width="3.28125" style="0" bestFit="1" customWidth="1"/>
    <col min="14" max="14" width="4.00390625" style="0" bestFit="1" customWidth="1"/>
    <col min="15" max="15" width="3.140625" style="0" bestFit="1" customWidth="1"/>
    <col min="16" max="16" width="4.00390625" style="0" bestFit="1" customWidth="1"/>
    <col min="17" max="21" width="3.140625" style="0" bestFit="1" customWidth="1"/>
  </cols>
  <sheetData>
    <row r="1" spans="1:21" ht="12.7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</row>
    <row r="2" spans="1:21" ht="131.25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4" spans="1:21" s="3" customFormat="1" ht="15.75">
      <c r="A4" s="41"/>
      <c r="B4" s="41"/>
      <c r="C4" s="12"/>
      <c r="D4" s="13"/>
      <c r="E4" s="36"/>
      <c r="F4" s="20"/>
      <c r="G4" s="20"/>
      <c r="H4" s="45"/>
      <c r="I4" s="4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3" customFormat="1" ht="15.75">
      <c r="A5" s="41"/>
      <c r="B5" s="41"/>
      <c r="C5" s="12"/>
      <c r="D5" s="13"/>
      <c r="E5" s="36"/>
      <c r="F5" s="20"/>
      <c r="G5" s="20"/>
      <c r="H5" s="45"/>
      <c r="I5" s="4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3" customFormat="1" ht="15.75">
      <c r="A6" s="6"/>
      <c r="B6" s="6"/>
      <c r="C6" s="5"/>
      <c r="D6" s="6"/>
      <c r="E6" s="36"/>
      <c r="F6" s="7"/>
      <c r="G6" s="7"/>
      <c r="H6" s="7"/>
      <c r="I6" s="5"/>
      <c r="J6" s="5"/>
      <c r="K6" s="5"/>
      <c r="L6" s="5"/>
      <c r="M6" s="5"/>
      <c r="N6" s="12"/>
      <c r="O6" s="5"/>
      <c r="P6" s="5"/>
      <c r="Q6" s="5"/>
      <c r="R6" s="5"/>
      <c r="S6" s="5"/>
      <c r="T6" s="5"/>
      <c r="U6" s="5"/>
    </row>
    <row r="7" spans="1:21" ht="15.75">
      <c r="A7" s="41"/>
      <c r="B7" s="41"/>
      <c r="C7" s="12"/>
      <c r="D7" s="13"/>
      <c r="E7" s="36"/>
      <c r="F7" s="20"/>
      <c r="G7" s="20"/>
      <c r="H7" s="45"/>
      <c r="I7" s="4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5.75">
      <c r="A8" s="23"/>
      <c r="B8" s="21"/>
      <c r="C8" s="22"/>
      <c r="D8" s="23"/>
      <c r="E8" s="8"/>
      <c r="F8" s="7"/>
      <c r="G8" s="10"/>
      <c r="H8" s="5"/>
      <c r="I8" s="3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6"/>
      <c r="B9" s="6"/>
      <c r="C9" s="5"/>
      <c r="D9" s="6"/>
      <c r="E9" s="8"/>
      <c r="F9" s="38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75">
      <c r="A10" s="6"/>
      <c r="B10" s="6"/>
      <c r="C10" s="30"/>
      <c r="D10" s="6"/>
      <c r="E10" s="8"/>
      <c r="F10" s="20"/>
      <c r="G10" s="20"/>
      <c r="H10" s="7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4:22" ht="12.75">
      <c r="N11">
        <f>SUM(N4:N8)</f>
        <v>0</v>
      </c>
      <c r="P11">
        <f>SUM(P4:P8)</f>
        <v>0</v>
      </c>
      <c r="R11">
        <f>SUM(R4:R8)</f>
        <v>0</v>
      </c>
      <c r="U11">
        <f>SUM(U9:U10)</f>
        <v>0</v>
      </c>
      <c r="V11">
        <f>SUM(H11:U11)</f>
        <v>0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H1" sqref="H1:U2"/>
    </sheetView>
  </sheetViews>
  <sheetFormatPr defaultColWidth="9.140625" defaultRowHeight="12.75"/>
  <cols>
    <col min="1" max="1" width="8.7109375" style="0" bestFit="1" customWidth="1"/>
    <col min="2" max="2" width="13.7109375" style="0" bestFit="1" customWidth="1"/>
    <col min="3" max="3" width="5.57421875" style="0" bestFit="1" customWidth="1"/>
    <col min="4" max="4" width="21.8515625" style="0" bestFit="1" customWidth="1"/>
    <col min="5" max="5" width="11.7109375" style="0" bestFit="1" customWidth="1"/>
    <col min="6" max="6" width="14.421875" style="0" bestFit="1" customWidth="1"/>
    <col min="7" max="7" width="11.00390625" style="0" customWidth="1"/>
    <col min="8" max="8" width="3.8515625" style="0" customWidth="1"/>
    <col min="9" max="9" width="3.28125" style="0" bestFit="1" customWidth="1"/>
    <col min="10" max="10" width="3.421875" style="0" bestFit="1" customWidth="1"/>
    <col min="11" max="12" width="3.28125" style="0" bestFit="1" customWidth="1"/>
    <col min="13" max="13" width="3.421875" style="0" bestFit="1" customWidth="1"/>
    <col min="14" max="15" width="3.28125" style="0" bestFit="1" customWidth="1"/>
    <col min="16" max="16" width="4.140625" style="0" bestFit="1" customWidth="1"/>
    <col min="17" max="19" width="3.28125" style="0" bestFit="1" customWidth="1"/>
    <col min="20" max="20" width="4.00390625" style="0" bestFit="1" customWidth="1"/>
    <col min="21" max="21" width="3.28125" style="0" bestFit="1" customWidth="1"/>
    <col min="22" max="22" width="9.28125" style="0" bestFit="1" customWidth="1"/>
  </cols>
  <sheetData>
    <row r="1" spans="1:21" ht="12.7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</row>
    <row r="2" spans="1:21" ht="111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4" spans="1:21" ht="15.75">
      <c r="A4" s="6"/>
      <c r="B4" s="6"/>
      <c r="C4" s="30"/>
      <c r="D4" s="41"/>
      <c r="E4" s="8"/>
      <c r="F4" s="20"/>
      <c r="G4" s="20"/>
      <c r="H4" s="12"/>
      <c r="I4" s="15"/>
      <c r="J4" s="12"/>
      <c r="K4" s="12"/>
      <c r="L4" s="13"/>
      <c r="M4" s="13"/>
      <c r="N4" s="12"/>
      <c r="O4" s="13"/>
      <c r="P4" s="13"/>
      <c r="Q4" s="13"/>
      <c r="R4" s="13"/>
      <c r="S4" s="13"/>
      <c r="T4" s="13"/>
      <c r="U4" s="13"/>
    </row>
    <row r="5" spans="1:21" ht="15.75">
      <c r="A5" s="6"/>
      <c r="B5" s="6"/>
      <c r="C5" s="30"/>
      <c r="D5" s="41"/>
      <c r="E5" s="8"/>
      <c r="F5" s="20"/>
      <c r="G5" s="20"/>
      <c r="H5" s="12"/>
      <c r="I5" s="15"/>
      <c r="J5" s="12"/>
      <c r="K5" s="12"/>
      <c r="L5" s="13"/>
      <c r="M5" s="13"/>
      <c r="N5" s="12"/>
      <c r="O5" s="13"/>
      <c r="P5" s="13"/>
      <c r="Q5" s="13"/>
      <c r="R5" s="13"/>
      <c r="S5" s="13"/>
      <c r="T5" s="13"/>
      <c r="U5" s="13"/>
    </row>
    <row r="6" spans="1:21" ht="15.75">
      <c r="A6" s="6"/>
      <c r="B6" s="6"/>
      <c r="C6" s="5"/>
      <c r="D6" s="6"/>
      <c r="E6" s="8"/>
      <c r="F6" s="20"/>
      <c r="G6" s="20"/>
      <c r="H6" s="6"/>
      <c r="I6" s="6"/>
      <c r="J6" s="5"/>
      <c r="K6" s="6"/>
      <c r="L6" s="6"/>
      <c r="M6" s="5"/>
      <c r="N6" s="6"/>
      <c r="O6" s="6"/>
      <c r="P6" s="6"/>
      <c r="Q6" s="6"/>
      <c r="R6" s="6"/>
      <c r="S6" s="6"/>
      <c r="T6" s="6"/>
      <c r="U6" s="6"/>
    </row>
    <row r="7" spans="1:21" ht="15.75">
      <c r="A7" s="41"/>
      <c r="B7" s="41"/>
      <c r="C7" s="12"/>
      <c r="D7" s="13"/>
      <c r="E7" s="36"/>
      <c r="F7" s="20"/>
      <c r="G7" s="20"/>
      <c r="H7" s="45"/>
      <c r="I7" s="4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5.75">
      <c r="A8" s="71"/>
      <c r="B8" s="71"/>
      <c r="C8" s="64"/>
      <c r="D8" s="65"/>
      <c r="E8" s="70"/>
      <c r="F8" s="66"/>
      <c r="G8" s="66"/>
      <c r="H8" s="72">
        <f>SUM(H4:H7)</f>
        <v>0</v>
      </c>
      <c r="I8" s="72">
        <f aca="true" t="shared" si="0" ref="I8:U8">SUM(I4:I7)</f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0</v>
      </c>
      <c r="P8" s="72">
        <f t="shared" si="0"/>
        <v>0</v>
      </c>
      <c r="Q8" s="72">
        <f t="shared" si="0"/>
        <v>0</v>
      </c>
      <c r="R8" s="72">
        <f t="shared" si="0"/>
        <v>0</v>
      </c>
      <c r="S8" s="72">
        <f t="shared" si="0"/>
        <v>0</v>
      </c>
      <c r="T8" s="72">
        <f t="shared" si="0"/>
        <v>0</v>
      </c>
      <c r="U8" s="72">
        <f t="shared" si="0"/>
        <v>0</v>
      </c>
      <c r="V8" s="73">
        <f>SUM(H8:U8)</f>
        <v>0</v>
      </c>
    </row>
    <row r="9" spans="8:22" ht="12.75">
      <c r="H9" s="18">
        <f>SUM(H4:H7)</f>
        <v>0</v>
      </c>
      <c r="I9" s="18"/>
      <c r="J9" s="18">
        <f aca="true" t="shared" si="1" ref="J9:S9">SUM(J4:J7)</f>
        <v>0</v>
      </c>
      <c r="K9" s="18"/>
      <c r="L9" s="18"/>
      <c r="M9" s="18">
        <f t="shared" si="1"/>
        <v>0</v>
      </c>
      <c r="N9" s="18"/>
      <c r="O9" s="18">
        <f t="shared" si="1"/>
        <v>0</v>
      </c>
      <c r="P9" s="18">
        <f t="shared" si="1"/>
        <v>0</v>
      </c>
      <c r="Q9" s="18"/>
      <c r="R9" s="18"/>
      <c r="S9" s="18">
        <f t="shared" si="1"/>
        <v>0</v>
      </c>
      <c r="T9" s="18">
        <f>T6+T4</f>
        <v>0</v>
      </c>
      <c r="U9" s="18"/>
      <c r="V9" s="18">
        <f>SUM(H9:U9)</f>
        <v>0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H1" sqref="H1:U2"/>
    </sheetView>
  </sheetViews>
  <sheetFormatPr defaultColWidth="9.140625" defaultRowHeight="12.75"/>
  <cols>
    <col min="1" max="1" width="8.7109375" style="0" bestFit="1" customWidth="1"/>
    <col min="2" max="2" width="13.7109375" style="0" bestFit="1" customWidth="1"/>
    <col min="3" max="3" width="5.57421875" style="0" bestFit="1" customWidth="1"/>
    <col min="4" max="4" width="7.8515625" style="0" bestFit="1" customWidth="1"/>
    <col min="5" max="5" width="11.7109375" style="0" bestFit="1" customWidth="1"/>
    <col min="6" max="6" width="14.421875" style="0" bestFit="1" customWidth="1"/>
    <col min="7" max="7" width="11.00390625" style="0" bestFit="1" customWidth="1"/>
    <col min="8" max="8" width="3.28125" style="0" customWidth="1"/>
    <col min="9" max="9" width="3.140625" style="0" bestFit="1" customWidth="1"/>
    <col min="10" max="10" width="3.28125" style="0" bestFit="1" customWidth="1"/>
    <col min="11" max="21" width="3.140625" style="0" bestFit="1" customWidth="1"/>
  </cols>
  <sheetData>
    <row r="1" spans="1:21" ht="12.7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</row>
    <row r="2" spans="1:21" ht="107.25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4" spans="1:21" ht="15.75">
      <c r="A4" s="6"/>
      <c r="B4" s="6"/>
      <c r="C4" s="30"/>
      <c r="D4" s="41"/>
      <c r="E4" s="8"/>
      <c r="F4" s="20"/>
      <c r="G4" s="20"/>
      <c r="H4" s="12"/>
      <c r="I4" s="15"/>
      <c r="J4" s="12"/>
      <c r="K4" s="12"/>
      <c r="L4" s="13"/>
      <c r="M4" s="13"/>
      <c r="N4" s="12"/>
      <c r="O4" s="13"/>
      <c r="P4" s="13"/>
      <c r="Q4" s="13"/>
      <c r="R4" s="13"/>
      <c r="S4" s="13"/>
      <c r="T4" s="13"/>
      <c r="U4" s="13"/>
    </row>
    <row r="5" spans="10:22" ht="12.75">
      <c r="J5">
        <f>J4</f>
        <v>0</v>
      </c>
      <c r="N5">
        <f>N4</f>
        <v>0</v>
      </c>
      <c r="P5">
        <f>P4</f>
        <v>0</v>
      </c>
      <c r="R5">
        <f>R4</f>
        <v>0</v>
      </c>
      <c r="S5">
        <f>S4</f>
        <v>0</v>
      </c>
      <c r="U5" s="47"/>
      <c r="V5">
        <f>SUM(H5:U5)</f>
        <v>0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="85" zoomScaleNormal="85" zoomScalePageLayoutView="0" workbookViewId="0" topLeftCell="A1">
      <selection activeCell="J12" sqref="J12"/>
    </sheetView>
  </sheetViews>
  <sheetFormatPr defaultColWidth="9.140625" defaultRowHeight="12.75"/>
  <cols>
    <col min="2" max="2" width="14.140625" style="0" customWidth="1"/>
    <col min="3" max="3" width="11.8515625" style="0" customWidth="1"/>
    <col min="4" max="4" width="14.28125" style="0" bestFit="1" customWidth="1"/>
    <col min="5" max="5" width="18.421875" style="0" customWidth="1"/>
  </cols>
  <sheetData>
    <row r="1" spans="1:3" ht="15.75">
      <c r="A1" s="1" t="s">
        <v>181</v>
      </c>
      <c r="B1" s="2"/>
      <c r="C1" s="2"/>
    </row>
    <row r="2" ht="13.5" thickBot="1"/>
    <row r="3" spans="1:5" ht="48.75" thickBot="1">
      <c r="A3" s="79" t="s">
        <v>11</v>
      </c>
      <c r="B3" s="80" t="s">
        <v>182</v>
      </c>
      <c r="C3" s="80" t="s">
        <v>183</v>
      </c>
      <c r="D3" s="80" t="s">
        <v>184</v>
      </c>
      <c r="E3" s="80" t="s">
        <v>185</v>
      </c>
    </row>
    <row r="4" spans="1:5" ht="13.5" thickBot="1">
      <c r="A4" s="81">
        <v>1</v>
      </c>
      <c r="B4" s="82">
        <v>100</v>
      </c>
      <c r="C4" s="82">
        <v>50</v>
      </c>
      <c r="D4" s="82">
        <v>50</v>
      </c>
      <c r="E4" s="82">
        <v>25</v>
      </c>
    </row>
    <row r="5" spans="1:5" ht="13.5" thickBot="1">
      <c r="A5" s="81">
        <v>2</v>
      </c>
      <c r="B5" s="82">
        <v>90</v>
      </c>
      <c r="C5" s="82">
        <v>45</v>
      </c>
      <c r="D5" s="82">
        <v>45</v>
      </c>
      <c r="E5" s="82">
        <v>23</v>
      </c>
    </row>
    <row r="6" spans="1:5" ht="13.5" thickBot="1">
      <c r="A6" s="81">
        <v>3</v>
      </c>
      <c r="B6" s="82">
        <v>85</v>
      </c>
      <c r="C6" s="82">
        <v>40</v>
      </c>
      <c r="D6" s="82">
        <v>40</v>
      </c>
      <c r="E6" s="82">
        <v>21</v>
      </c>
    </row>
    <row r="7" spans="1:5" ht="13.5" thickBot="1">
      <c r="A7" s="81">
        <v>4</v>
      </c>
      <c r="B7" s="82">
        <v>80</v>
      </c>
      <c r="C7" s="82">
        <v>37</v>
      </c>
      <c r="D7" s="82">
        <v>37</v>
      </c>
      <c r="E7" s="82">
        <v>19</v>
      </c>
    </row>
    <row r="8" spans="1:5" ht="13.5" thickBot="1">
      <c r="A8" s="81">
        <v>5</v>
      </c>
      <c r="B8" s="82">
        <v>75</v>
      </c>
      <c r="C8" s="82">
        <v>34</v>
      </c>
      <c r="D8" s="82">
        <v>34</v>
      </c>
      <c r="E8" s="82">
        <v>17</v>
      </c>
    </row>
    <row r="9" spans="1:5" ht="13.5" thickBot="1">
      <c r="A9" s="81">
        <v>6</v>
      </c>
      <c r="B9" s="82">
        <v>70</v>
      </c>
      <c r="C9" s="82">
        <v>31</v>
      </c>
      <c r="D9" s="82">
        <v>31</v>
      </c>
      <c r="E9" s="82">
        <v>15</v>
      </c>
    </row>
    <row r="10" spans="1:5" ht="13.5" thickBot="1">
      <c r="A10" s="81">
        <v>7</v>
      </c>
      <c r="B10" s="82">
        <v>65</v>
      </c>
      <c r="C10" s="82">
        <v>28</v>
      </c>
      <c r="D10" s="82">
        <v>28</v>
      </c>
      <c r="E10" s="82">
        <v>13</v>
      </c>
    </row>
    <row r="11" spans="1:5" ht="13.5" thickBot="1">
      <c r="A11" s="81">
        <v>8</v>
      </c>
      <c r="B11" s="82">
        <v>60</v>
      </c>
      <c r="C11" s="82">
        <v>25</v>
      </c>
      <c r="D11" s="82">
        <v>25</v>
      </c>
      <c r="E11" s="82">
        <v>11</v>
      </c>
    </row>
    <row r="12" spans="1:5" ht="13.5" thickBot="1">
      <c r="A12" s="81">
        <v>9</v>
      </c>
      <c r="B12" s="82">
        <v>58</v>
      </c>
      <c r="C12" s="82">
        <v>22</v>
      </c>
      <c r="D12" s="82">
        <v>22</v>
      </c>
      <c r="E12" s="82">
        <v>10</v>
      </c>
    </row>
    <row r="13" spans="1:5" ht="13.5" thickBot="1">
      <c r="A13" s="81">
        <v>10</v>
      </c>
      <c r="B13" s="82">
        <v>56</v>
      </c>
      <c r="C13" s="82">
        <v>20</v>
      </c>
      <c r="D13" s="82">
        <v>20</v>
      </c>
      <c r="E13" s="82">
        <v>9</v>
      </c>
    </row>
    <row r="14" spans="1:5" ht="13.5" thickBot="1">
      <c r="A14" s="81">
        <v>11</v>
      </c>
      <c r="B14" s="82">
        <v>54</v>
      </c>
      <c r="C14" s="82">
        <v>18</v>
      </c>
      <c r="D14" s="82">
        <v>18</v>
      </c>
      <c r="E14" s="82">
        <v>8</v>
      </c>
    </row>
    <row r="15" spans="1:5" ht="13.5" thickBot="1">
      <c r="A15" s="81">
        <v>12</v>
      </c>
      <c r="B15" s="82">
        <v>52</v>
      </c>
      <c r="C15" s="82">
        <v>16</v>
      </c>
      <c r="D15" s="82">
        <v>16</v>
      </c>
      <c r="E15" s="82">
        <v>7</v>
      </c>
    </row>
    <row r="16" spans="1:5" ht="13.5" thickBot="1">
      <c r="A16" s="81">
        <v>13</v>
      </c>
      <c r="B16" s="82">
        <v>50</v>
      </c>
      <c r="C16" s="82">
        <v>15</v>
      </c>
      <c r="D16" s="82">
        <v>15</v>
      </c>
      <c r="E16" s="82">
        <v>6</v>
      </c>
    </row>
    <row r="17" spans="1:5" ht="13.5" thickBot="1">
      <c r="A17" s="81">
        <v>14</v>
      </c>
      <c r="B17" s="82">
        <v>48</v>
      </c>
      <c r="C17" s="82">
        <v>14</v>
      </c>
      <c r="D17" s="82">
        <v>14</v>
      </c>
      <c r="E17" s="82">
        <v>5</v>
      </c>
    </row>
    <row r="18" spans="1:5" ht="13.5" thickBot="1">
      <c r="A18" s="81">
        <v>15</v>
      </c>
      <c r="B18" s="82">
        <v>46</v>
      </c>
      <c r="C18" s="82">
        <v>13</v>
      </c>
      <c r="D18" s="82">
        <v>13</v>
      </c>
      <c r="E18" s="82">
        <v>4</v>
      </c>
    </row>
    <row r="19" spans="1:5" ht="13.5" thickBot="1">
      <c r="A19" s="81">
        <v>16</v>
      </c>
      <c r="B19" s="82">
        <v>44</v>
      </c>
      <c r="C19" s="82">
        <v>12</v>
      </c>
      <c r="D19" s="82">
        <v>12</v>
      </c>
      <c r="E19" s="82">
        <v>3</v>
      </c>
    </row>
    <row r="20" spans="1:5" ht="13.5" thickBot="1">
      <c r="A20" s="81">
        <v>17</v>
      </c>
      <c r="B20" s="82">
        <v>42</v>
      </c>
      <c r="C20" s="82">
        <v>11</v>
      </c>
      <c r="D20" s="82">
        <v>11</v>
      </c>
      <c r="E20" s="82">
        <v>2</v>
      </c>
    </row>
    <row r="21" spans="1:5" ht="13.5" thickBot="1">
      <c r="A21" s="81">
        <v>18</v>
      </c>
      <c r="B21" s="82">
        <v>40</v>
      </c>
      <c r="C21" s="82">
        <v>10</v>
      </c>
      <c r="D21" s="82">
        <v>10</v>
      </c>
      <c r="E21" s="82">
        <v>1</v>
      </c>
    </row>
    <row r="22" spans="1:5" ht="13.5" thickBot="1">
      <c r="A22" s="81">
        <v>19</v>
      </c>
      <c r="B22" s="82">
        <v>38</v>
      </c>
      <c r="C22" s="82">
        <v>9</v>
      </c>
      <c r="D22" s="82">
        <v>9</v>
      </c>
      <c r="E22" s="82">
        <v>1</v>
      </c>
    </row>
    <row r="23" spans="1:5" ht="13.5" thickBot="1">
      <c r="A23" s="81">
        <v>20</v>
      </c>
      <c r="B23" s="82">
        <v>36</v>
      </c>
      <c r="C23" s="82">
        <v>8</v>
      </c>
      <c r="D23" s="82">
        <v>8</v>
      </c>
      <c r="E23" s="82">
        <v>1</v>
      </c>
    </row>
    <row r="24" spans="1:5" ht="13.5" thickBot="1">
      <c r="A24" s="81">
        <v>21</v>
      </c>
      <c r="B24" s="82">
        <v>34</v>
      </c>
      <c r="C24" s="82">
        <v>7</v>
      </c>
      <c r="D24" s="82">
        <v>7</v>
      </c>
      <c r="E24" s="82">
        <v>1</v>
      </c>
    </row>
    <row r="25" spans="1:5" ht="13.5" thickBot="1">
      <c r="A25" s="81">
        <v>22</v>
      </c>
      <c r="B25" s="82">
        <v>32</v>
      </c>
      <c r="C25" s="82">
        <v>6</v>
      </c>
      <c r="D25" s="82">
        <v>6</v>
      </c>
      <c r="E25" s="82">
        <v>1</v>
      </c>
    </row>
    <row r="26" spans="1:5" ht="13.5" thickBot="1">
      <c r="A26" s="81">
        <v>23</v>
      </c>
      <c r="B26" s="82">
        <v>30</v>
      </c>
      <c r="C26" s="82">
        <v>5</v>
      </c>
      <c r="D26" s="82">
        <v>5</v>
      </c>
      <c r="E26" s="82">
        <v>1</v>
      </c>
    </row>
    <row r="27" spans="1:5" ht="13.5" thickBot="1">
      <c r="A27" s="81">
        <v>24</v>
      </c>
      <c r="B27" s="82">
        <v>28</v>
      </c>
      <c r="C27" s="82">
        <v>4</v>
      </c>
      <c r="D27" s="82">
        <v>4</v>
      </c>
      <c r="E27" s="82">
        <v>1</v>
      </c>
    </row>
    <row r="28" spans="1:5" ht="13.5" thickBot="1">
      <c r="A28" s="81">
        <v>25</v>
      </c>
      <c r="B28" s="82">
        <v>26</v>
      </c>
      <c r="C28" s="82">
        <v>3</v>
      </c>
      <c r="D28" s="82">
        <v>3</v>
      </c>
      <c r="E28" s="82">
        <v>1</v>
      </c>
    </row>
    <row r="29" spans="1:5" ht="13.5" thickBot="1">
      <c r="A29" s="81">
        <v>26</v>
      </c>
      <c r="B29" s="82">
        <v>24</v>
      </c>
      <c r="C29" s="82">
        <v>2</v>
      </c>
      <c r="D29" s="82">
        <v>2</v>
      </c>
      <c r="E29" s="82">
        <v>1</v>
      </c>
    </row>
    <row r="30" spans="1:5" ht="13.5" thickBot="1">
      <c r="A30" s="81">
        <v>27</v>
      </c>
      <c r="B30" s="82">
        <v>22</v>
      </c>
      <c r="C30" s="82">
        <v>1</v>
      </c>
      <c r="D30" s="82">
        <v>1</v>
      </c>
      <c r="E30" s="82">
        <v>1</v>
      </c>
    </row>
    <row r="31" spans="1:5" ht="13.5" thickBot="1">
      <c r="A31" s="81">
        <v>28</v>
      </c>
      <c r="B31" s="82">
        <v>20</v>
      </c>
      <c r="C31" s="82">
        <v>1</v>
      </c>
      <c r="D31" s="82">
        <v>1</v>
      </c>
      <c r="E31" s="82">
        <v>1</v>
      </c>
    </row>
    <row r="32" spans="1:5" ht="13.5" thickBot="1">
      <c r="A32" s="81">
        <v>29</v>
      </c>
      <c r="B32" s="82">
        <v>19</v>
      </c>
      <c r="C32" s="82">
        <v>1</v>
      </c>
      <c r="D32" s="82">
        <v>1</v>
      </c>
      <c r="E32" s="82">
        <v>1</v>
      </c>
    </row>
    <row r="33" spans="1:5" ht="13.5" thickBot="1">
      <c r="A33" s="81">
        <v>30</v>
      </c>
      <c r="B33" s="82">
        <v>18</v>
      </c>
      <c r="C33" s="82">
        <v>1</v>
      </c>
      <c r="D33" s="82">
        <v>1</v>
      </c>
      <c r="E33" s="82">
        <v>1</v>
      </c>
    </row>
    <row r="34" spans="1:5" ht="13.5" thickBot="1">
      <c r="A34" s="81">
        <v>31</v>
      </c>
      <c r="B34" s="82">
        <v>17</v>
      </c>
      <c r="C34" s="82">
        <v>1</v>
      </c>
      <c r="D34" s="82">
        <v>1</v>
      </c>
      <c r="E34" s="82">
        <v>1</v>
      </c>
    </row>
    <row r="35" spans="1:5" ht="13.5" thickBot="1">
      <c r="A35" s="81">
        <v>32</v>
      </c>
      <c r="B35" s="82">
        <v>16</v>
      </c>
      <c r="C35" s="82">
        <v>1</v>
      </c>
      <c r="D35" s="82">
        <v>1</v>
      </c>
      <c r="E35" s="82">
        <v>1</v>
      </c>
    </row>
    <row r="36" spans="1:5" ht="13.5" thickBot="1">
      <c r="A36" s="81">
        <v>33</v>
      </c>
      <c r="B36" s="82">
        <v>15</v>
      </c>
      <c r="C36" s="82">
        <v>1</v>
      </c>
      <c r="D36" s="82">
        <v>1</v>
      </c>
      <c r="E36" s="82">
        <v>1</v>
      </c>
    </row>
    <row r="37" spans="1:5" ht="13.5" thickBot="1">
      <c r="A37" s="81">
        <v>34</v>
      </c>
      <c r="B37" s="82">
        <v>14</v>
      </c>
      <c r="C37" s="82">
        <v>1</v>
      </c>
      <c r="D37" s="82">
        <v>1</v>
      </c>
      <c r="E37" s="82">
        <v>1</v>
      </c>
    </row>
    <row r="38" spans="1:5" ht="13.5" thickBot="1">
      <c r="A38" s="81">
        <v>35</v>
      </c>
      <c r="B38" s="82">
        <v>13</v>
      </c>
      <c r="C38" s="82">
        <v>1</v>
      </c>
      <c r="D38" s="82">
        <v>1</v>
      </c>
      <c r="E38" s="82">
        <v>1</v>
      </c>
    </row>
    <row r="39" spans="1:5" ht="13.5" thickBot="1">
      <c r="A39" s="81">
        <v>36</v>
      </c>
      <c r="B39" s="82">
        <v>12</v>
      </c>
      <c r="C39" s="82">
        <v>1</v>
      </c>
      <c r="D39" s="82">
        <v>1</v>
      </c>
      <c r="E39" s="82">
        <v>1</v>
      </c>
    </row>
    <row r="40" spans="1:5" ht="13.5" thickBot="1">
      <c r="A40" s="81">
        <v>37</v>
      </c>
      <c r="B40" s="82">
        <v>11</v>
      </c>
      <c r="C40" s="82">
        <v>1</v>
      </c>
      <c r="D40" s="82">
        <v>1</v>
      </c>
      <c r="E40" s="82">
        <v>1</v>
      </c>
    </row>
    <row r="41" spans="1:5" ht="13.5" thickBot="1">
      <c r="A41" s="81">
        <v>38</v>
      </c>
      <c r="B41" s="82">
        <v>10</v>
      </c>
      <c r="C41" s="82">
        <v>1</v>
      </c>
      <c r="D41" s="82">
        <v>1</v>
      </c>
      <c r="E41" s="82">
        <v>1</v>
      </c>
    </row>
    <row r="42" spans="1:5" ht="13.5" thickBot="1">
      <c r="A42" s="81">
        <v>39</v>
      </c>
      <c r="B42" s="82">
        <v>9</v>
      </c>
      <c r="C42" s="82">
        <v>1</v>
      </c>
      <c r="D42" s="82">
        <v>1</v>
      </c>
      <c r="E42" s="82">
        <v>1</v>
      </c>
    </row>
    <row r="43" spans="1:5" ht="13.5" thickBot="1">
      <c r="A43" s="81">
        <v>40</v>
      </c>
      <c r="B43" s="82">
        <v>8</v>
      </c>
      <c r="C43" s="82">
        <v>1</v>
      </c>
      <c r="D43" s="82">
        <v>1</v>
      </c>
      <c r="E43" s="82">
        <v>1</v>
      </c>
    </row>
    <row r="44" spans="1:5" ht="13.5" thickBot="1">
      <c r="A44" s="81">
        <v>41</v>
      </c>
      <c r="B44" s="82">
        <v>7</v>
      </c>
      <c r="C44" s="82">
        <v>1</v>
      </c>
      <c r="D44" s="82">
        <v>1</v>
      </c>
      <c r="E44" s="82">
        <v>1</v>
      </c>
    </row>
    <row r="45" spans="1:5" ht="13.5" thickBot="1">
      <c r="A45" s="81">
        <v>42</v>
      </c>
      <c r="B45" s="82">
        <v>6</v>
      </c>
      <c r="C45" s="82">
        <v>1</v>
      </c>
      <c r="D45" s="82">
        <v>1</v>
      </c>
      <c r="E45" s="82">
        <v>1</v>
      </c>
    </row>
    <row r="46" spans="1:5" ht="13.5" thickBot="1">
      <c r="A46" s="81">
        <v>43</v>
      </c>
      <c r="B46" s="82">
        <v>5</v>
      </c>
      <c r="C46" s="82">
        <v>1</v>
      </c>
      <c r="D46" s="82">
        <v>1</v>
      </c>
      <c r="E46" s="82">
        <v>1</v>
      </c>
    </row>
    <row r="47" spans="1:5" ht="13.5" thickBot="1">
      <c r="A47" s="81">
        <v>44</v>
      </c>
      <c r="B47" s="82">
        <v>4</v>
      </c>
      <c r="C47" s="82">
        <v>1</v>
      </c>
      <c r="D47" s="82">
        <v>1</v>
      </c>
      <c r="E47" s="82">
        <v>1</v>
      </c>
    </row>
    <row r="48" spans="1:5" ht="13.5" thickBot="1">
      <c r="A48" s="81">
        <v>45</v>
      </c>
      <c r="B48" s="82">
        <v>3</v>
      </c>
      <c r="C48" s="82">
        <v>1</v>
      </c>
      <c r="D48" s="82">
        <v>1</v>
      </c>
      <c r="E48" s="82">
        <v>1</v>
      </c>
    </row>
    <row r="49" spans="1:5" ht="13.5" thickBot="1">
      <c r="A49" s="81">
        <v>46</v>
      </c>
      <c r="B49" s="82">
        <v>2</v>
      </c>
      <c r="C49" s="82">
        <v>1</v>
      </c>
      <c r="D49" s="82">
        <v>1</v>
      </c>
      <c r="E49" s="82">
        <v>1</v>
      </c>
    </row>
    <row r="50" spans="1:5" ht="13.5" thickBot="1">
      <c r="A50" s="81">
        <v>47</v>
      </c>
      <c r="B50" s="82">
        <v>1</v>
      </c>
      <c r="C50" s="82">
        <v>1</v>
      </c>
      <c r="D50" s="82">
        <v>1</v>
      </c>
      <c r="E50" s="82">
        <v>1</v>
      </c>
    </row>
    <row r="51" spans="1:5" ht="13.5" thickBot="1">
      <c r="A51" s="81">
        <v>48</v>
      </c>
      <c r="B51" s="82">
        <v>1</v>
      </c>
      <c r="C51" s="82">
        <v>1</v>
      </c>
      <c r="D51" s="82">
        <v>1</v>
      </c>
      <c r="E51" s="82">
        <v>1</v>
      </c>
    </row>
    <row r="52" spans="1:5" ht="13.5" thickBot="1">
      <c r="A52" s="81">
        <v>49</v>
      </c>
      <c r="B52" s="82">
        <v>1</v>
      </c>
      <c r="C52" s="82">
        <v>1</v>
      </c>
      <c r="D52" s="82">
        <v>1</v>
      </c>
      <c r="E52" s="82">
        <v>1</v>
      </c>
    </row>
    <row r="53" spans="1:5" ht="13.5" thickBot="1">
      <c r="A53" s="81">
        <v>50</v>
      </c>
      <c r="B53" s="82">
        <v>1</v>
      </c>
      <c r="C53" s="82">
        <v>1</v>
      </c>
      <c r="D53" s="82">
        <v>1</v>
      </c>
      <c r="E53" s="82">
        <v>1</v>
      </c>
    </row>
    <row r="55" ht="15.75">
      <c r="A55" s="83" t="s">
        <v>186</v>
      </c>
    </row>
  </sheetData>
  <sheetProtection/>
  <printOptions/>
  <pageMargins left="0.7480314960629921" right="0.7480314960629921" top="0.3937007874015748" bottom="0.3937007874015748" header="0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5"/>
  <sheetViews>
    <sheetView zoomScalePageLayoutView="0" workbookViewId="0" topLeftCell="A1">
      <selection activeCell="H1" sqref="H1:U2"/>
    </sheetView>
  </sheetViews>
  <sheetFormatPr defaultColWidth="9.140625" defaultRowHeight="12.75"/>
  <cols>
    <col min="1" max="1" width="11.28125" style="0" bestFit="1" customWidth="1"/>
    <col min="2" max="2" width="13.7109375" style="0" bestFit="1" customWidth="1"/>
    <col min="3" max="3" width="5.57421875" style="0" bestFit="1" customWidth="1"/>
    <col min="4" max="4" width="7.8515625" style="0" bestFit="1" customWidth="1"/>
    <col min="5" max="5" width="7.00390625" style="0" bestFit="1" customWidth="1"/>
    <col min="6" max="6" width="8.421875" style="0" bestFit="1" customWidth="1"/>
    <col min="7" max="7" width="6.8515625" style="0" bestFit="1" customWidth="1"/>
    <col min="8" max="8" width="5.7109375" style="0" bestFit="1" customWidth="1"/>
    <col min="9" max="10" width="3.140625" style="0" bestFit="1" customWidth="1"/>
    <col min="11" max="11" width="4.421875" style="0" bestFit="1" customWidth="1"/>
    <col min="12" max="20" width="3.140625" style="0" bestFit="1" customWidth="1"/>
    <col min="21" max="21" width="4.00390625" style="0" bestFit="1" customWidth="1"/>
  </cols>
  <sheetData>
    <row r="1" spans="1:96" s="4" customFormat="1" ht="68.2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64.5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5" spans="1:21" ht="15.75" customHeight="1">
      <c r="A5" s="6"/>
      <c r="B5" s="6"/>
      <c r="C5" s="5"/>
      <c r="D5" s="6"/>
      <c r="E5" s="8"/>
      <c r="F5" s="37"/>
      <c r="G5" s="32"/>
      <c r="H5" s="20"/>
      <c r="I5" s="12"/>
      <c r="J5" s="12"/>
      <c r="K5" s="13"/>
      <c r="L5" s="13"/>
      <c r="M5" s="13"/>
      <c r="N5" s="13"/>
      <c r="O5" s="13"/>
      <c r="P5" s="13"/>
      <c r="Q5" s="6"/>
      <c r="R5" s="6"/>
      <c r="S5" s="6"/>
      <c r="T5" s="6"/>
      <c r="U5" s="6"/>
    </row>
    <row r="6" spans="1:21" ht="15.75">
      <c r="A6" s="6"/>
      <c r="B6" s="23"/>
      <c r="C6" s="22"/>
      <c r="D6" s="23"/>
      <c r="E6" s="8"/>
      <c r="F6" s="7"/>
      <c r="G6" s="7"/>
      <c r="H6" s="19"/>
      <c r="I6" s="12"/>
      <c r="J6" s="60"/>
      <c r="K6" s="12"/>
      <c r="L6" s="12"/>
      <c r="M6" s="12"/>
      <c r="N6" s="12"/>
      <c r="O6" s="12"/>
      <c r="P6" s="12"/>
      <c r="Q6" s="5"/>
      <c r="R6" s="5"/>
      <c r="S6" s="5"/>
      <c r="T6" s="5"/>
      <c r="U6" s="5"/>
    </row>
    <row r="7" spans="1:21" ht="15.75">
      <c r="A7" s="6"/>
      <c r="B7" s="21"/>
      <c r="C7" s="22"/>
      <c r="D7" s="23"/>
      <c r="E7" s="8"/>
      <c r="F7" s="38"/>
      <c r="G7" s="20"/>
      <c r="H7" s="12"/>
      <c r="I7" s="45"/>
      <c r="J7" s="12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.75">
      <c r="A8" s="21"/>
      <c r="B8" s="21"/>
      <c r="C8" s="22"/>
      <c r="D8" s="23"/>
      <c r="E8" s="36"/>
      <c r="F8" s="20"/>
      <c r="G8" s="20"/>
      <c r="H8" s="12"/>
      <c r="I8" s="45"/>
      <c r="J8" s="12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6"/>
      <c r="B9" s="6"/>
      <c r="C9" s="30"/>
      <c r="D9" s="41"/>
      <c r="E9" s="8"/>
      <c r="F9" s="7"/>
      <c r="G9" s="20"/>
      <c r="H9" s="12"/>
      <c r="I9" s="12"/>
      <c r="J9" s="12"/>
      <c r="K9" s="12"/>
      <c r="L9" s="13"/>
      <c r="M9" s="13"/>
      <c r="N9" s="12"/>
      <c r="O9" s="13"/>
      <c r="P9" s="13"/>
      <c r="Q9" s="6"/>
      <c r="R9" s="6"/>
      <c r="S9" s="6"/>
      <c r="T9" s="6"/>
      <c r="U9" s="6"/>
    </row>
    <row r="10" spans="1:21" ht="15.75">
      <c r="A10" s="6"/>
      <c r="B10" s="6"/>
      <c r="C10" s="29"/>
      <c r="D10" s="41"/>
      <c r="E10" s="8"/>
      <c r="F10" s="20"/>
      <c r="G10" s="20"/>
      <c r="H10" s="12"/>
      <c r="I10" s="12"/>
      <c r="J10" s="12"/>
      <c r="K10" s="12"/>
      <c r="L10" s="13"/>
      <c r="M10" s="13"/>
      <c r="N10" s="12"/>
      <c r="O10" s="13"/>
      <c r="P10" s="13"/>
      <c r="Q10" s="13"/>
      <c r="R10" s="13"/>
      <c r="S10" s="13"/>
      <c r="T10" s="13"/>
      <c r="U10" s="13"/>
    </row>
    <row r="11" spans="1:21" ht="15.75">
      <c r="A11" s="6"/>
      <c r="B11" s="21"/>
      <c r="C11" s="28"/>
      <c r="D11" s="23"/>
      <c r="E11" s="8"/>
      <c r="F11" s="20"/>
      <c r="G11" s="20"/>
      <c r="H11" s="12"/>
      <c r="I11" s="3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5.75">
      <c r="A12" s="6"/>
      <c r="B12" s="6"/>
      <c r="C12" s="5"/>
      <c r="D12" s="23"/>
      <c r="E12" s="36"/>
      <c r="F12" s="7"/>
      <c r="G12" s="20"/>
      <c r="H12" s="7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.75">
      <c r="A13" s="23"/>
      <c r="B13" s="21"/>
      <c r="C13" s="22"/>
      <c r="D13" s="23"/>
      <c r="E13" s="8"/>
      <c r="F13" s="7"/>
      <c r="G13" s="10"/>
      <c r="H13" s="12"/>
      <c r="I13" s="4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2" ht="15.75">
      <c r="A14" s="61"/>
      <c r="B14" s="62"/>
      <c r="C14" s="63"/>
      <c r="D14" s="61"/>
      <c r="E14" s="57"/>
      <c r="F14" s="9"/>
      <c r="G14" s="9"/>
      <c r="H14">
        <f aca="true" t="shared" si="0" ref="H14:U14">SUM(H5:H13)</f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0"/>
        <v>0</v>
      </c>
      <c r="U14">
        <f t="shared" si="0"/>
        <v>0</v>
      </c>
      <c r="V14">
        <f>SUM(H14:U14)</f>
        <v>0</v>
      </c>
    </row>
    <row r="15" spans="8:22" ht="12.75">
      <c r="H15">
        <f>H10</f>
        <v>0</v>
      </c>
      <c r="K15">
        <f>K11+K9+K8+K6+K5</f>
        <v>0</v>
      </c>
      <c r="P15">
        <f>P13</f>
        <v>0</v>
      </c>
      <c r="U15">
        <f>U14</f>
        <v>0</v>
      </c>
      <c r="V15">
        <f>SUM(H15:U15)</f>
        <v>0</v>
      </c>
    </row>
  </sheetData>
  <sheetProtection/>
  <mergeCells count="2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29"/>
  <sheetViews>
    <sheetView zoomScale="70" zoomScaleNormal="70" zoomScalePageLayoutView="0" workbookViewId="0" topLeftCell="A1">
      <selection activeCell="H1" sqref="H1:U2"/>
    </sheetView>
  </sheetViews>
  <sheetFormatPr defaultColWidth="9.140625" defaultRowHeight="12.75"/>
  <cols>
    <col min="1" max="1" width="11.57421875" style="0" customWidth="1"/>
    <col min="2" max="2" width="14.57421875" style="0" bestFit="1" customWidth="1"/>
    <col min="3" max="3" width="5.8515625" style="0" bestFit="1" customWidth="1"/>
    <col min="4" max="4" width="12.57421875" style="0" bestFit="1" customWidth="1"/>
    <col min="5" max="5" width="7.00390625" style="0" bestFit="1" customWidth="1"/>
    <col min="6" max="6" width="9.57421875" style="0" bestFit="1" customWidth="1"/>
    <col min="7" max="7" width="7.7109375" style="0" bestFit="1" customWidth="1"/>
    <col min="8" max="8" width="5.7109375" style="0" bestFit="1" customWidth="1"/>
    <col min="9" max="10" width="4.421875" style="0" bestFit="1" customWidth="1"/>
    <col min="11" max="11" width="3.7109375" style="0" bestFit="1" customWidth="1"/>
    <col min="12" max="13" width="4.421875" style="0" bestFit="1" customWidth="1"/>
    <col min="14" max="14" width="3.7109375" style="0" bestFit="1" customWidth="1"/>
    <col min="15" max="21" width="4.421875" style="0" bestFit="1" customWidth="1"/>
  </cols>
  <sheetData>
    <row r="1" spans="1:96" s="4" customFormat="1" ht="68.2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64.5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21" s="4" customFormat="1" ht="15.75" customHeight="1">
      <c r="A3" s="88" t="s">
        <v>105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4" spans="1:21" ht="15.75">
      <c r="A4" s="76" t="s">
        <v>58</v>
      </c>
      <c r="B4" s="76" t="s">
        <v>86</v>
      </c>
      <c r="C4" s="12">
        <v>2006</v>
      </c>
      <c r="D4" s="76" t="s">
        <v>103</v>
      </c>
      <c r="E4" s="12" t="s">
        <v>21</v>
      </c>
      <c r="F4" s="12"/>
      <c r="G4" s="12"/>
      <c r="H4" s="12">
        <v>10</v>
      </c>
      <c r="I4" s="31"/>
      <c r="J4" s="15"/>
      <c r="K4" s="15"/>
      <c r="L4" s="34"/>
      <c r="M4" s="15"/>
      <c r="N4" s="22"/>
      <c r="O4" s="22"/>
      <c r="P4" s="15"/>
      <c r="Q4" s="15"/>
      <c r="R4" s="15"/>
      <c r="S4" s="15"/>
      <c r="T4" s="15"/>
      <c r="U4" s="15"/>
    </row>
    <row r="5" spans="1:21" ht="15.75">
      <c r="A5" s="76" t="s">
        <v>61</v>
      </c>
      <c r="B5" s="76" t="s">
        <v>62</v>
      </c>
      <c r="C5" s="12">
        <v>2005</v>
      </c>
      <c r="D5" s="76" t="s">
        <v>103</v>
      </c>
      <c r="E5" s="12" t="s">
        <v>22</v>
      </c>
      <c r="F5" s="12"/>
      <c r="G5" s="12"/>
      <c r="H5" s="12">
        <v>17</v>
      </c>
      <c r="I5" s="86">
        <v>23</v>
      </c>
      <c r="J5" s="15"/>
      <c r="K5" s="15"/>
      <c r="L5" s="34"/>
      <c r="M5" s="15"/>
      <c r="N5" s="22"/>
      <c r="O5" s="5"/>
      <c r="P5" s="15"/>
      <c r="Q5" s="15"/>
      <c r="R5" s="15"/>
      <c r="S5" s="15"/>
      <c r="T5" s="15"/>
      <c r="U5" s="15"/>
    </row>
    <row r="6" spans="1:21" ht="15.75">
      <c r="A6" s="76" t="s">
        <v>47</v>
      </c>
      <c r="B6" s="76" t="s">
        <v>59</v>
      </c>
      <c r="C6" s="12">
        <v>2004</v>
      </c>
      <c r="D6" s="76" t="s">
        <v>103</v>
      </c>
      <c r="E6" s="12" t="s">
        <v>22</v>
      </c>
      <c r="F6" s="12"/>
      <c r="G6" s="12"/>
      <c r="H6" s="12">
        <v>15</v>
      </c>
      <c r="I6" s="5">
        <v>19</v>
      </c>
      <c r="J6" s="22"/>
      <c r="K6" s="5"/>
      <c r="L6" s="12"/>
      <c r="M6" s="5"/>
      <c r="N6" s="5"/>
      <c r="O6" s="5"/>
      <c r="P6" s="5"/>
      <c r="Q6" s="5"/>
      <c r="R6" s="5"/>
      <c r="S6" s="5"/>
      <c r="T6" s="5"/>
      <c r="U6" s="5"/>
    </row>
    <row r="7" spans="1:21" ht="15.75">
      <c r="A7" s="76" t="s">
        <v>104</v>
      </c>
      <c r="B7" s="76" t="s">
        <v>60</v>
      </c>
      <c r="C7" s="12">
        <v>2005</v>
      </c>
      <c r="D7" s="76" t="s">
        <v>103</v>
      </c>
      <c r="E7" s="12" t="s">
        <v>22</v>
      </c>
      <c r="F7" s="12"/>
      <c r="G7" s="12"/>
      <c r="H7" s="12">
        <v>11</v>
      </c>
      <c r="I7" s="5"/>
      <c r="J7" s="22"/>
      <c r="K7" s="5"/>
      <c r="L7" s="12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76" t="s">
        <v>58</v>
      </c>
      <c r="B8" s="76" t="s">
        <v>54</v>
      </c>
      <c r="C8" s="76">
        <v>2003</v>
      </c>
      <c r="D8" s="76" t="s">
        <v>103</v>
      </c>
      <c r="E8" s="12" t="s">
        <v>23</v>
      </c>
      <c r="F8" s="77"/>
      <c r="G8" s="20"/>
      <c r="H8" s="78">
        <v>19</v>
      </c>
      <c r="I8" s="5">
        <v>21</v>
      </c>
      <c r="J8" s="5"/>
      <c r="K8" s="5"/>
      <c r="L8" s="12"/>
      <c r="M8" s="5"/>
      <c r="N8" s="5"/>
      <c r="O8" s="5"/>
      <c r="P8" s="5"/>
      <c r="Q8" s="5"/>
      <c r="R8" s="5"/>
      <c r="S8" s="5"/>
      <c r="T8" s="5"/>
      <c r="U8" s="5"/>
    </row>
    <row r="9" spans="1:21" ht="15.75">
      <c r="A9" s="76" t="s">
        <v>53</v>
      </c>
      <c r="B9" s="76" t="s">
        <v>54</v>
      </c>
      <c r="C9" s="12">
        <v>2001</v>
      </c>
      <c r="D9" s="76" t="s">
        <v>103</v>
      </c>
      <c r="E9" s="12" t="s">
        <v>24</v>
      </c>
      <c r="F9" s="12"/>
      <c r="G9" s="12"/>
      <c r="H9" s="78">
        <v>19</v>
      </c>
      <c r="I9" s="31">
        <v>19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.75">
      <c r="A10" s="76" t="s">
        <v>55</v>
      </c>
      <c r="B10" s="76" t="s">
        <v>56</v>
      </c>
      <c r="C10" s="12">
        <v>2001</v>
      </c>
      <c r="D10" s="76" t="s">
        <v>103</v>
      </c>
      <c r="E10" s="12" t="s">
        <v>24</v>
      </c>
      <c r="F10" s="12"/>
      <c r="G10" s="12"/>
      <c r="H10" s="12">
        <v>10</v>
      </c>
      <c r="I10" s="31">
        <v>15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.75">
      <c r="A11" s="76" t="s">
        <v>106</v>
      </c>
      <c r="B11" s="76" t="s">
        <v>59</v>
      </c>
      <c r="C11" s="12">
        <v>1999</v>
      </c>
      <c r="D11" s="76" t="s">
        <v>103</v>
      </c>
      <c r="E11" s="12" t="s">
        <v>25</v>
      </c>
      <c r="F11" s="12"/>
      <c r="G11" s="12"/>
      <c r="H11" s="12">
        <v>10</v>
      </c>
      <c r="I11" s="86">
        <v>23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.75">
      <c r="A12" s="76" t="s">
        <v>107</v>
      </c>
      <c r="B12" s="76" t="s">
        <v>108</v>
      </c>
      <c r="C12" s="12">
        <v>2006</v>
      </c>
      <c r="D12" s="76" t="s">
        <v>103</v>
      </c>
      <c r="E12" s="12" t="s">
        <v>26</v>
      </c>
      <c r="F12" s="12"/>
      <c r="G12" s="12"/>
      <c r="H12" s="78">
        <v>23</v>
      </c>
      <c r="I12" s="86">
        <v>25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.75">
      <c r="A13" s="76" t="s">
        <v>79</v>
      </c>
      <c r="B13" s="76" t="s">
        <v>80</v>
      </c>
      <c r="C13" s="12">
        <v>2006</v>
      </c>
      <c r="D13" s="76" t="s">
        <v>103</v>
      </c>
      <c r="E13" s="12" t="s">
        <v>26</v>
      </c>
      <c r="F13" s="12"/>
      <c r="G13" s="12"/>
      <c r="H13" s="78">
        <v>17</v>
      </c>
      <c r="I13" s="31"/>
      <c r="J13" s="5"/>
      <c r="K13" s="12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75">
      <c r="A14" s="76" t="s">
        <v>50</v>
      </c>
      <c r="B14" s="76" t="s">
        <v>57</v>
      </c>
      <c r="C14" s="12">
        <v>2004</v>
      </c>
      <c r="D14" s="76" t="s">
        <v>103</v>
      </c>
      <c r="E14" s="12" t="s">
        <v>27</v>
      </c>
      <c r="F14" s="12"/>
      <c r="G14" s="12"/>
      <c r="H14" s="78">
        <v>23</v>
      </c>
      <c r="I14" s="78">
        <v>23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3" customFormat="1" ht="15.75">
      <c r="A15" s="76" t="s">
        <v>48</v>
      </c>
      <c r="B15" s="76" t="s">
        <v>49</v>
      </c>
      <c r="C15" s="12">
        <v>2002</v>
      </c>
      <c r="D15" s="76" t="s">
        <v>103</v>
      </c>
      <c r="E15" s="12" t="s">
        <v>28</v>
      </c>
      <c r="F15" s="12"/>
      <c r="G15" s="12"/>
      <c r="H15" s="78">
        <v>25</v>
      </c>
      <c r="I15" s="78">
        <v>25</v>
      </c>
      <c r="J15" s="2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75">
      <c r="A16" s="76" t="s">
        <v>109</v>
      </c>
      <c r="B16" s="76" t="s">
        <v>89</v>
      </c>
      <c r="C16" s="12">
        <v>2000</v>
      </c>
      <c r="D16" s="76" t="s">
        <v>103</v>
      </c>
      <c r="E16" s="12" t="s">
        <v>29</v>
      </c>
      <c r="F16" s="12"/>
      <c r="G16" s="12"/>
      <c r="H16" s="78">
        <v>23</v>
      </c>
      <c r="I16" s="78">
        <v>25</v>
      </c>
      <c r="J16" s="2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75">
      <c r="A17" s="76" t="s">
        <v>50</v>
      </c>
      <c r="B17" s="76" t="s">
        <v>51</v>
      </c>
      <c r="C17" s="12">
        <v>2001</v>
      </c>
      <c r="D17" s="76" t="s">
        <v>103</v>
      </c>
      <c r="E17" s="12" t="s">
        <v>29</v>
      </c>
      <c r="F17" s="12"/>
      <c r="G17" s="12"/>
      <c r="H17" s="12">
        <v>13</v>
      </c>
      <c r="I17" s="78">
        <v>23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5" s="4" customFormat="1" ht="15.75" customHeight="1">
      <c r="A18" s="6"/>
      <c r="B18" s="21"/>
      <c r="C18" s="22"/>
      <c r="D18" s="23"/>
      <c r="E18" s="8"/>
      <c r="F18" s="7"/>
      <c r="G18" s="7"/>
      <c r="H18" s="12"/>
      <c r="I18" s="3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/>
      <c r="W18"/>
      <c r="X18"/>
      <c r="Y18"/>
    </row>
    <row r="19" spans="1:25" s="4" customFormat="1" ht="15.75" customHeight="1">
      <c r="A19" s="6"/>
      <c r="B19" s="21"/>
      <c r="C19" s="22"/>
      <c r="D19" s="23"/>
      <c r="E19" s="8"/>
      <c r="F19" s="7"/>
      <c r="G19" s="20"/>
      <c r="H19" s="12"/>
      <c r="I19" s="3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/>
      <c r="W19"/>
      <c r="X19"/>
      <c r="Y19"/>
    </row>
    <row r="20" spans="1:25" s="4" customFormat="1" ht="15.75" customHeight="1">
      <c r="A20" s="6"/>
      <c r="B20" s="21"/>
      <c r="C20" s="22"/>
      <c r="D20" s="23"/>
      <c r="E20" s="8"/>
      <c r="F20" s="7"/>
      <c r="G20" s="20"/>
      <c r="H20" s="12"/>
      <c r="I20" s="3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/>
      <c r="W20"/>
      <c r="X20"/>
      <c r="Y20"/>
    </row>
    <row r="21" spans="2:92" s="6" customFormat="1" ht="15.75">
      <c r="B21" s="21"/>
      <c r="C21" s="22"/>
      <c r="D21" s="23"/>
      <c r="E21" s="8"/>
      <c r="F21" s="7"/>
      <c r="G21" s="20"/>
      <c r="H21" s="12"/>
      <c r="I21" s="31"/>
      <c r="J21" s="1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/>
      <c r="W21" s="17"/>
      <c r="X21" s="17"/>
      <c r="Y21" s="24"/>
      <c r="Z21" s="25"/>
      <c r="AA21" s="25"/>
      <c r="AB21"/>
      <c r="AC21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2:92" s="6" customFormat="1" ht="15.75">
      <c r="B22" s="21"/>
      <c r="C22" s="22"/>
      <c r="D22" s="23"/>
      <c r="E22" s="8"/>
      <c r="F22" s="7"/>
      <c r="G22" s="20"/>
      <c r="H22" s="12"/>
      <c r="I22" s="31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/>
      <c r="W22" s="17"/>
      <c r="X22" s="17"/>
      <c r="Y22" s="24"/>
      <c r="Z22" s="25"/>
      <c r="AA22"/>
      <c r="AB22"/>
      <c r="AC2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2:92" s="6" customFormat="1" ht="15.75">
      <c r="B23" s="21"/>
      <c r="C23" s="22"/>
      <c r="D23" s="23"/>
      <c r="E23" s="8"/>
      <c r="F23" s="7"/>
      <c r="G23" s="20"/>
      <c r="H23" s="12"/>
      <c r="I23" s="31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8"/>
      <c r="W23" s="3"/>
      <c r="X23" s="17"/>
      <c r="Y23" s="24"/>
      <c r="Z23" s="25"/>
      <c r="AA23"/>
      <c r="AB23"/>
      <c r="AC2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21" ht="15.75">
      <c r="A24" s="21"/>
      <c r="B24" s="42"/>
      <c r="C24" s="5"/>
      <c r="D24" s="23"/>
      <c r="E24" s="8"/>
      <c r="F24" s="12"/>
      <c r="G24" s="20"/>
      <c r="H24" s="12"/>
      <c r="I24" s="31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5.75">
      <c r="A25" s="42"/>
      <c r="B25" s="21"/>
      <c r="C25" s="22"/>
      <c r="D25" s="23"/>
      <c r="E25" s="8"/>
      <c r="F25" s="12"/>
      <c r="G25" s="20"/>
      <c r="H25" s="12"/>
      <c r="I25" s="34"/>
      <c r="J25" s="2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6"/>
    </row>
    <row r="26" spans="1:21" ht="15.75">
      <c r="A26" s="6"/>
      <c r="B26" s="6"/>
      <c r="C26" s="5"/>
      <c r="D26" s="23"/>
      <c r="E26" s="8"/>
      <c r="F26" s="7"/>
      <c r="G26" s="20"/>
      <c r="H26" s="7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75">
      <c r="A27" s="6"/>
      <c r="B27" s="6"/>
      <c r="C27" s="5"/>
      <c r="D27" s="6"/>
      <c r="E27" s="8"/>
      <c r="F27" s="7"/>
      <c r="G27" s="10"/>
      <c r="H27" s="7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2" ht="15.75">
      <c r="A28" s="3"/>
      <c r="B28" s="3"/>
      <c r="C28" s="11"/>
      <c r="D28" s="3"/>
      <c r="E28" s="57"/>
      <c r="F28" s="9"/>
      <c r="G28" s="9"/>
      <c r="H28" s="58">
        <f>SUM(H4:H27)</f>
        <v>235</v>
      </c>
      <c r="I28" s="58">
        <f aca="true" t="shared" si="0" ref="I28:U28">SUM(I4:I27)</f>
        <v>241</v>
      </c>
      <c r="J28" s="58">
        <f t="shared" si="0"/>
        <v>0</v>
      </c>
      <c r="K28" s="58">
        <f t="shared" si="0"/>
        <v>0</v>
      </c>
      <c r="L28" s="58">
        <f t="shared" si="0"/>
        <v>0</v>
      </c>
      <c r="M28" s="58">
        <f t="shared" si="0"/>
        <v>0</v>
      </c>
      <c r="N28" s="58">
        <f t="shared" si="0"/>
        <v>0</v>
      </c>
      <c r="O28" s="58">
        <f t="shared" si="0"/>
        <v>0</v>
      </c>
      <c r="P28" s="58">
        <f t="shared" si="0"/>
        <v>0</v>
      </c>
      <c r="Q28" s="58">
        <f t="shared" si="0"/>
        <v>0</v>
      </c>
      <c r="R28" s="58">
        <f t="shared" si="0"/>
        <v>0</v>
      </c>
      <c r="S28" s="58">
        <f t="shared" si="0"/>
        <v>0</v>
      </c>
      <c r="T28" s="58">
        <f t="shared" si="0"/>
        <v>0</v>
      </c>
      <c r="U28" s="58">
        <f t="shared" si="0"/>
        <v>0</v>
      </c>
      <c r="V28" s="59">
        <f>SUM(H28:U28)</f>
        <v>476</v>
      </c>
    </row>
    <row r="29" spans="8:22" ht="12.75">
      <c r="H29">
        <f>H16+H15+H14+H13+H12+H9+H8</f>
        <v>149</v>
      </c>
      <c r="I29">
        <f>I17+I16+I15+I14+I12+I11+I5</f>
        <v>167</v>
      </c>
      <c r="J29" s="46">
        <f>J24+J11+J5+J21+J23</f>
        <v>0</v>
      </c>
      <c r="L29" s="46">
        <f>L24+L21+L18+L11+L5</f>
        <v>0</v>
      </c>
      <c r="M29" s="46">
        <f>M27+M24+M9+M4+M21</f>
        <v>0</v>
      </c>
      <c r="O29">
        <f>O21+O11+O9+O5+O4</f>
        <v>0</v>
      </c>
      <c r="P29" s="46">
        <f>P24+P21+P4+P11+P23</f>
        <v>0</v>
      </c>
      <c r="Q29" s="46">
        <f>Q24+Q23+Q18+Q9+Q4</f>
        <v>0</v>
      </c>
      <c r="R29">
        <f>R24+R23+R18+R9+R11</f>
        <v>0</v>
      </c>
      <c r="S29" s="46">
        <f>S24+S21+S9+S4+S11</f>
        <v>0</v>
      </c>
      <c r="T29">
        <f>T24+T21+T20+T9+T11</f>
        <v>0</v>
      </c>
      <c r="U29" s="46">
        <f>U4+U5+U23+U20+U22</f>
        <v>0</v>
      </c>
      <c r="V29">
        <f>SUM(H29:U29)</f>
        <v>316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37"/>
  <sheetViews>
    <sheetView zoomScale="70" zoomScaleNormal="70" zoomScalePageLayoutView="0" workbookViewId="0" topLeftCell="A1">
      <selection activeCell="H1" sqref="H1:U2"/>
    </sheetView>
  </sheetViews>
  <sheetFormatPr defaultColWidth="9.140625" defaultRowHeight="12.75"/>
  <cols>
    <col min="1" max="1" width="12.7109375" style="0" bestFit="1" customWidth="1"/>
    <col min="2" max="2" width="15.421875" style="0" bestFit="1" customWidth="1"/>
    <col min="3" max="3" width="6.28125" style="0" bestFit="1" customWidth="1"/>
    <col min="4" max="4" width="30.28125" style="0" bestFit="1" customWidth="1"/>
    <col min="5" max="5" width="9.28125" style="0" bestFit="1" customWidth="1"/>
    <col min="6" max="6" width="8.421875" style="0" bestFit="1" customWidth="1"/>
    <col min="7" max="7" width="6.8515625" style="0" bestFit="1" customWidth="1"/>
    <col min="8" max="8" width="5.7109375" style="0" bestFit="1" customWidth="1"/>
    <col min="9" max="9" width="5.00390625" style="0" bestFit="1" customWidth="1"/>
    <col min="10" max="10" width="4.140625" style="0" bestFit="1" customWidth="1"/>
    <col min="11" max="11" width="5.00390625" style="0" bestFit="1" customWidth="1"/>
    <col min="12" max="12" width="4.00390625" style="0" bestFit="1" customWidth="1"/>
    <col min="13" max="13" width="4.140625" style="0" bestFit="1" customWidth="1"/>
    <col min="14" max="14" width="3.140625" style="0" bestFit="1" customWidth="1"/>
    <col min="15" max="19" width="4.140625" style="0" bestFit="1" customWidth="1"/>
    <col min="20" max="20" width="4.7109375" style="0" bestFit="1" customWidth="1"/>
    <col min="21" max="21" width="4.421875" style="0" bestFit="1" customWidth="1"/>
  </cols>
  <sheetData>
    <row r="1" spans="1:95" s="4" customFormat="1" ht="68.2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s="4" customFormat="1" ht="64.5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4" spans="1:21" ht="15.75">
      <c r="A4" s="76" t="s">
        <v>150</v>
      </c>
      <c r="B4" s="76" t="s">
        <v>151</v>
      </c>
      <c r="C4" s="12">
        <v>2005</v>
      </c>
      <c r="D4" s="76" t="s">
        <v>152</v>
      </c>
      <c r="E4" s="12" t="s">
        <v>22</v>
      </c>
      <c r="F4" s="12"/>
      <c r="G4" s="12"/>
      <c r="H4" s="78">
        <v>25</v>
      </c>
      <c r="I4" s="31">
        <v>25</v>
      </c>
      <c r="J4" s="15"/>
      <c r="K4" s="14"/>
      <c r="L4" s="44"/>
      <c r="M4" s="14"/>
      <c r="N4" s="23"/>
      <c r="O4" s="23"/>
      <c r="P4" s="14"/>
      <c r="Q4" s="14"/>
      <c r="R4" s="14"/>
      <c r="S4" s="14"/>
      <c r="T4" s="14"/>
      <c r="U4" s="14"/>
    </row>
    <row r="5" spans="1:21" ht="15.75">
      <c r="A5" s="76" t="s">
        <v>153</v>
      </c>
      <c r="B5" s="76" t="s">
        <v>154</v>
      </c>
      <c r="C5" s="76">
        <v>2003</v>
      </c>
      <c r="D5" s="76" t="s">
        <v>152</v>
      </c>
      <c r="E5" s="12" t="s">
        <v>23</v>
      </c>
      <c r="F5" s="20"/>
      <c r="G5" s="20"/>
      <c r="H5" s="78">
        <v>23</v>
      </c>
      <c r="I5" s="31">
        <v>23</v>
      </c>
      <c r="J5" s="39"/>
      <c r="K5" s="40"/>
      <c r="L5" s="13"/>
      <c r="M5" s="40"/>
      <c r="N5" s="40"/>
      <c r="O5" s="40"/>
      <c r="P5" s="40"/>
      <c r="Q5" s="40"/>
      <c r="R5" s="40"/>
      <c r="S5" s="40"/>
      <c r="T5" s="40"/>
      <c r="U5" s="40"/>
    </row>
    <row r="6" spans="1:21" ht="15.75">
      <c r="A6" s="76" t="s">
        <v>155</v>
      </c>
      <c r="B6" s="76" t="s">
        <v>156</v>
      </c>
      <c r="C6" s="76">
        <v>2003</v>
      </c>
      <c r="D6" s="76" t="s">
        <v>152</v>
      </c>
      <c r="E6" s="12" t="s">
        <v>23</v>
      </c>
      <c r="F6" s="77"/>
      <c r="G6" s="20"/>
      <c r="H6" s="12">
        <v>9</v>
      </c>
      <c r="I6" s="31">
        <v>19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5.75">
      <c r="A7" s="76" t="s">
        <v>157</v>
      </c>
      <c r="B7" s="76" t="s">
        <v>158</v>
      </c>
      <c r="C7" s="76">
        <v>2003</v>
      </c>
      <c r="D7" s="76" t="s">
        <v>152</v>
      </c>
      <c r="E7" s="12" t="s">
        <v>23</v>
      </c>
      <c r="F7" s="77"/>
      <c r="G7" s="20"/>
      <c r="H7" s="12">
        <v>8</v>
      </c>
      <c r="I7" s="31">
        <v>17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5.75">
      <c r="A8" s="76" t="s">
        <v>75</v>
      </c>
      <c r="B8" s="76" t="s">
        <v>76</v>
      </c>
      <c r="C8" s="12">
        <v>2000</v>
      </c>
      <c r="D8" s="76" t="s">
        <v>152</v>
      </c>
      <c r="E8" s="12" t="s">
        <v>24</v>
      </c>
      <c r="F8" s="12"/>
      <c r="G8" s="12"/>
      <c r="H8" s="12">
        <v>21</v>
      </c>
      <c r="I8" s="31">
        <v>23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5.75">
      <c r="A9" s="76" t="s">
        <v>159</v>
      </c>
      <c r="B9" s="76" t="s">
        <v>43</v>
      </c>
      <c r="C9" s="12">
        <v>1999</v>
      </c>
      <c r="D9" s="76" t="s">
        <v>152</v>
      </c>
      <c r="E9" s="12" t="s">
        <v>25</v>
      </c>
      <c r="F9" s="12"/>
      <c r="G9" s="12"/>
      <c r="H9" s="12">
        <v>17</v>
      </c>
      <c r="I9" s="31">
        <v>21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.75">
      <c r="A10" s="76" t="s">
        <v>160</v>
      </c>
      <c r="B10" s="76" t="s">
        <v>98</v>
      </c>
      <c r="C10" s="12">
        <v>1999</v>
      </c>
      <c r="D10" s="76" t="s">
        <v>152</v>
      </c>
      <c r="E10" s="12" t="s">
        <v>25</v>
      </c>
      <c r="F10" s="12"/>
      <c r="G10" s="12"/>
      <c r="H10" s="12">
        <v>15</v>
      </c>
      <c r="I10" s="31">
        <v>25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.75">
      <c r="A11" s="76" t="s">
        <v>161</v>
      </c>
      <c r="B11" s="76" t="s">
        <v>3</v>
      </c>
      <c r="C11" s="12">
        <v>1996</v>
      </c>
      <c r="D11" s="76" t="s">
        <v>16</v>
      </c>
      <c r="E11" s="12" t="s">
        <v>162</v>
      </c>
      <c r="F11" s="12"/>
      <c r="G11" s="12"/>
      <c r="H11" s="78">
        <v>40</v>
      </c>
      <c r="I11" s="78">
        <v>50</v>
      </c>
      <c r="J11" s="22"/>
      <c r="K11" s="12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.75">
      <c r="A12" s="76" t="s">
        <v>163</v>
      </c>
      <c r="B12" s="76" t="s">
        <v>164</v>
      </c>
      <c r="C12" s="12">
        <v>1997</v>
      </c>
      <c r="D12" s="76" t="s">
        <v>16</v>
      </c>
      <c r="E12" s="12" t="s">
        <v>162</v>
      </c>
      <c r="F12" s="12"/>
      <c r="G12" s="12"/>
      <c r="H12" s="78">
        <v>37</v>
      </c>
      <c r="I12" s="86">
        <v>37</v>
      </c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75">
      <c r="A13" s="76" t="s">
        <v>165</v>
      </c>
      <c r="B13" s="76" t="s">
        <v>36</v>
      </c>
      <c r="C13" s="12">
        <v>1997</v>
      </c>
      <c r="D13" s="76" t="s">
        <v>16</v>
      </c>
      <c r="E13" s="12" t="s">
        <v>162</v>
      </c>
      <c r="F13" s="12"/>
      <c r="G13" s="12"/>
      <c r="H13" s="78">
        <v>28</v>
      </c>
      <c r="I13" s="78">
        <v>40</v>
      </c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75">
      <c r="A14" s="76" t="s">
        <v>33</v>
      </c>
      <c r="B14" s="76" t="s">
        <v>34</v>
      </c>
      <c r="C14" s="12">
        <v>1987</v>
      </c>
      <c r="D14" s="76" t="s">
        <v>16</v>
      </c>
      <c r="E14" s="12" t="s">
        <v>12</v>
      </c>
      <c r="F14" s="12"/>
      <c r="G14" s="12"/>
      <c r="H14" s="12">
        <v>20</v>
      </c>
      <c r="I14" s="31"/>
      <c r="J14" s="22"/>
      <c r="K14" s="12"/>
      <c r="L14" s="13"/>
      <c r="M14" s="12"/>
      <c r="N14" s="13"/>
      <c r="O14" s="13"/>
      <c r="P14" s="13"/>
      <c r="Q14" s="13"/>
      <c r="R14" s="13"/>
      <c r="S14" s="13"/>
      <c r="T14" s="13"/>
      <c r="U14" s="13"/>
    </row>
    <row r="15" spans="1:21" ht="15.75">
      <c r="A15" s="76" t="s">
        <v>71</v>
      </c>
      <c r="B15" s="76" t="s">
        <v>72</v>
      </c>
      <c r="C15" s="12">
        <v>1963</v>
      </c>
      <c r="D15" s="76" t="s">
        <v>16</v>
      </c>
      <c r="E15" s="12" t="s">
        <v>7</v>
      </c>
      <c r="F15" s="12"/>
      <c r="G15" s="12"/>
      <c r="H15" s="12">
        <v>23</v>
      </c>
      <c r="I15" s="31"/>
      <c r="J15" s="13"/>
      <c r="K15" s="12"/>
      <c r="L15" s="13"/>
      <c r="M15" s="12"/>
      <c r="N15" s="13"/>
      <c r="O15" s="13"/>
      <c r="P15" s="13"/>
      <c r="Q15" s="13"/>
      <c r="R15" s="13"/>
      <c r="S15" s="13"/>
      <c r="T15" s="13"/>
      <c r="U15" s="13"/>
    </row>
    <row r="16" spans="1:21" ht="15.75">
      <c r="A16" s="76" t="s">
        <v>67</v>
      </c>
      <c r="B16" s="76" t="s">
        <v>68</v>
      </c>
      <c r="C16" s="12">
        <v>1958</v>
      </c>
      <c r="D16" s="76" t="s">
        <v>152</v>
      </c>
      <c r="E16" s="12" t="s">
        <v>6</v>
      </c>
      <c r="F16" s="12"/>
      <c r="G16" s="12"/>
      <c r="H16" s="78">
        <v>25</v>
      </c>
      <c r="I16" s="31"/>
      <c r="J16" s="22"/>
      <c r="K16" s="12"/>
      <c r="L16" s="13"/>
      <c r="M16" s="12"/>
      <c r="N16" s="13"/>
      <c r="O16" s="13"/>
      <c r="P16" s="13"/>
      <c r="Q16" s="13"/>
      <c r="R16" s="13"/>
      <c r="S16" s="13"/>
      <c r="T16" s="13"/>
      <c r="U16" s="13"/>
    </row>
    <row r="17" spans="1:21" ht="15.75">
      <c r="A17" s="76" t="s">
        <v>166</v>
      </c>
      <c r="B17" s="76" t="s">
        <v>167</v>
      </c>
      <c r="C17" s="12">
        <v>2006</v>
      </c>
      <c r="D17" s="76" t="s">
        <v>152</v>
      </c>
      <c r="E17" s="12" t="s">
        <v>26</v>
      </c>
      <c r="F17" s="12"/>
      <c r="G17" s="12"/>
      <c r="H17" s="12">
        <v>19</v>
      </c>
      <c r="I17" s="5">
        <v>21</v>
      </c>
      <c r="J17" s="12"/>
      <c r="K17" s="13"/>
      <c r="L17" s="13"/>
      <c r="M17" s="12"/>
      <c r="N17" s="13"/>
      <c r="O17" s="13"/>
      <c r="P17" s="13"/>
      <c r="Q17" s="13"/>
      <c r="R17" s="13"/>
      <c r="S17" s="13"/>
      <c r="T17" s="13"/>
      <c r="U17" s="13"/>
    </row>
    <row r="18" spans="1:21" ht="15.75">
      <c r="A18" s="76" t="s">
        <v>168</v>
      </c>
      <c r="B18" s="76" t="s">
        <v>99</v>
      </c>
      <c r="C18" s="12">
        <v>1999</v>
      </c>
      <c r="D18" s="76" t="s">
        <v>152</v>
      </c>
      <c r="E18" s="12" t="s">
        <v>30</v>
      </c>
      <c r="F18" s="12"/>
      <c r="G18" s="12"/>
      <c r="H18" s="12">
        <v>23</v>
      </c>
      <c r="I18" s="45">
        <v>25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.75">
      <c r="A19" s="76" t="s">
        <v>169</v>
      </c>
      <c r="B19" s="76" t="s">
        <v>100</v>
      </c>
      <c r="C19" s="12">
        <v>1999</v>
      </c>
      <c r="D19" s="76" t="s">
        <v>152</v>
      </c>
      <c r="E19" s="12" t="s">
        <v>30</v>
      </c>
      <c r="F19" s="12"/>
      <c r="G19" s="12"/>
      <c r="H19" s="12">
        <v>21</v>
      </c>
      <c r="I19" s="45">
        <v>23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.75">
      <c r="A20" s="76" t="s">
        <v>170</v>
      </c>
      <c r="B20" s="76" t="s">
        <v>171</v>
      </c>
      <c r="C20" s="12">
        <v>1991</v>
      </c>
      <c r="D20" s="76" t="s">
        <v>16</v>
      </c>
      <c r="E20" s="12" t="s">
        <v>13</v>
      </c>
      <c r="F20" s="12"/>
      <c r="G20" s="12"/>
      <c r="H20" s="78">
        <v>31</v>
      </c>
      <c r="I20" s="86">
        <v>50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.75">
      <c r="A21" s="13" t="s">
        <v>187</v>
      </c>
      <c r="B21" s="13" t="s">
        <v>188</v>
      </c>
      <c r="C21" s="84">
        <v>1974</v>
      </c>
      <c r="D21" s="76" t="s">
        <v>16</v>
      </c>
      <c r="E21" s="12" t="s">
        <v>7</v>
      </c>
      <c r="F21" s="20"/>
      <c r="G21" s="20"/>
      <c r="H21" s="12"/>
      <c r="I21" s="85">
        <v>25</v>
      </c>
      <c r="J21" s="12"/>
      <c r="K21" s="12"/>
      <c r="L21" s="13"/>
      <c r="M21" s="13"/>
      <c r="N21" s="12"/>
      <c r="O21" s="13"/>
      <c r="P21" s="13"/>
      <c r="Q21" s="13"/>
      <c r="R21" s="13"/>
      <c r="S21" s="13"/>
      <c r="T21" s="13"/>
      <c r="U21" s="12"/>
    </row>
    <row r="22" spans="1:21" ht="15.75">
      <c r="A22" s="76" t="s">
        <v>189</v>
      </c>
      <c r="B22" s="76" t="s">
        <v>190</v>
      </c>
      <c r="C22" s="12">
        <v>1987</v>
      </c>
      <c r="D22" s="76" t="s">
        <v>16</v>
      </c>
      <c r="E22" s="12" t="s">
        <v>12</v>
      </c>
      <c r="F22" s="12"/>
      <c r="G22" s="12"/>
      <c r="H22" s="12">
        <v>0</v>
      </c>
      <c r="I22" s="78">
        <v>31</v>
      </c>
      <c r="J22" s="76"/>
      <c r="K22" s="12"/>
      <c r="L22" s="76"/>
      <c r="M22" s="12"/>
      <c r="N22" s="12"/>
      <c r="O22" s="12"/>
      <c r="P22" s="12"/>
      <c r="Q22" s="76"/>
      <c r="R22" s="76"/>
      <c r="S22" s="12"/>
      <c r="T22" s="76"/>
      <c r="U22" s="12"/>
    </row>
    <row r="23" spans="1:21" ht="15.75">
      <c r="A23" s="76" t="s">
        <v>191</v>
      </c>
      <c r="B23" s="76" t="s">
        <v>76</v>
      </c>
      <c r="C23" s="12">
        <v>1995</v>
      </c>
      <c r="D23" s="76" t="s">
        <v>16</v>
      </c>
      <c r="E23" s="12" t="s">
        <v>12</v>
      </c>
      <c r="F23" s="12"/>
      <c r="G23" s="12"/>
      <c r="H23" s="12">
        <v>0</v>
      </c>
      <c r="I23" s="78">
        <v>28</v>
      </c>
      <c r="J23" s="76"/>
      <c r="K23" s="12"/>
      <c r="L23" s="76"/>
      <c r="M23" s="12"/>
      <c r="N23" s="12"/>
      <c r="O23" s="12"/>
      <c r="P23" s="12"/>
      <c r="Q23" s="76"/>
      <c r="R23" s="76"/>
      <c r="S23" s="12"/>
      <c r="T23" s="76"/>
      <c r="U23" s="5"/>
    </row>
    <row r="24" spans="1:21" ht="15.75">
      <c r="A24" s="6" t="s">
        <v>192</v>
      </c>
      <c r="B24" s="23" t="s">
        <v>193</v>
      </c>
      <c r="C24" s="22">
        <v>1999</v>
      </c>
      <c r="D24" s="76" t="s">
        <v>16</v>
      </c>
      <c r="E24" s="12" t="s">
        <v>25</v>
      </c>
      <c r="F24" s="20"/>
      <c r="G24" s="20"/>
      <c r="H24" s="7"/>
      <c r="I24" s="5">
        <v>19</v>
      </c>
      <c r="J24" s="5"/>
      <c r="K24" s="31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>
      <c r="A25" s="6" t="s">
        <v>194</v>
      </c>
      <c r="B25" s="21" t="s">
        <v>195</v>
      </c>
      <c r="C25" s="22">
        <v>2000</v>
      </c>
      <c r="D25" s="76" t="s">
        <v>16</v>
      </c>
      <c r="E25" s="8" t="s">
        <v>29</v>
      </c>
      <c r="F25" s="32"/>
      <c r="G25" s="32"/>
      <c r="H25" s="33"/>
      <c r="I25" s="31">
        <v>21</v>
      </c>
      <c r="J25" s="14"/>
      <c r="K25" s="14"/>
      <c r="L25" s="14"/>
      <c r="M25" s="14"/>
      <c r="N25" s="23"/>
      <c r="O25" s="23"/>
      <c r="P25" s="14"/>
      <c r="Q25" s="14"/>
      <c r="R25" s="14"/>
      <c r="S25" s="14"/>
      <c r="T25" s="14"/>
      <c r="U25" s="14"/>
    </row>
    <row r="26" spans="1:21" ht="15.75">
      <c r="A26" s="6" t="s">
        <v>196</v>
      </c>
      <c r="B26" s="21" t="s">
        <v>188</v>
      </c>
      <c r="C26" s="22">
        <v>2001</v>
      </c>
      <c r="D26" s="76" t="s">
        <v>16</v>
      </c>
      <c r="E26" s="8" t="s">
        <v>24</v>
      </c>
      <c r="F26" s="7"/>
      <c r="G26" s="7"/>
      <c r="H26" s="12"/>
      <c r="I26" s="31">
        <v>17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.75">
      <c r="A27" s="21" t="s">
        <v>161</v>
      </c>
      <c r="B27" s="21" t="s">
        <v>197</v>
      </c>
      <c r="C27" s="5">
        <v>2000</v>
      </c>
      <c r="D27" s="76" t="s">
        <v>16</v>
      </c>
      <c r="E27" s="8" t="s">
        <v>24</v>
      </c>
      <c r="F27" s="20"/>
      <c r="G27" s="20"/>
      <c r="H27" s="12"/>
      <c r="I27" s="31">
        <v>11</v>
      </c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5.75">
      <c r="A28" s="6" t="s">
        <v>198</v>
      </c>
      <c r="B28" s="6" t="s">
        <v>199</v>
      </c>
      <c r="C28" s="5">
        <v>2005</v>
      </c>
      <c r="D28" s="76" t="s">
        <v>16</v>
      </c>
      <c r="E28" s="8" t="s">
        <v>22</v>
      </c>
      <c r="F28" s="7"/>
      <c r="G28" s="20"/>
      <c r="H28" s="7"/>
      <c r="I28" s="5">
        <v>21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75">
      <c r="A29" s="6" t="s">
        <v>200</v>
      </c>
      <c r="B29" s="6" t="s">
        <v>201</v>
      </c>
      <c r="C29" s="5">
        <v>2006</v>
      </c>
      <c r="D29" s="76" t="s">
        <v>16</v>
      </c>
      <c r="E29" s="12" t="s">
        <v>26</v>
      </c>
      <c r="F29" s="7"/>
      <c r="G29" s="20"/>
      <c r="H29" s="7"/>
      <c r="I29" s="5">
        <v>23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75">
      <c r="A30" s="6" t="s">
        <v>202</v>
      </c>
      <c r="B30" s="6" t="s">
        <v>203</v>
      </c>
      <c r="C30" s="5">
        <v>2006</v>
      </c>
      <c r="D30" s="76" t="s">
        <v>16</v>
      </c>
      <c r="E30" s="8" t="s">
        <v>21</v>
      </c>
      <c r="F30" s="7"/>
      <c r="G30" s="20"/>
      <c r="H30" s="7"/>
      <c r="I30" s="5">
        <v>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75">
      <c r="A31" s="6" t="s">
        <v>204</v>
      </c>
      <c r="B31" s="6" t="s">
        <v>205</v>
      </c>
      <c r="C31" s="5">
        <v>2007</v>
      </c>
      <c r="D31" s="76" t="s">
        <v>16</v>
      </c>
      <c r="E31" s="8" t="s">
        <v>21</v>
      </c>
      <c r="F31" s="7"/>
      <c r="G31" s="20"/>
      <c r="H31" s="7"/>
      <c r="I31" s="5">
        <v>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75">
      <c r="A32" s="6"/>
      <c r="B32" s="6"/>
      <c r="C32" s="5"/>
      <c r="D32" s="76"/>
      <c r="E32" s="8"/>
      <c r="F32" s="7"/>
      <c r="G32" s="20"/>
      <c r="H32" s="7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>
      <c r="A33" s="6"/>
      <c r="B33" s="6"/>
      <c r="C33" s="5"/>
      <c r="D33" s="76"/>
      <c r="E33" s="8"/>
      <c r="F33" s="7"/>
      <c r="G33" s="20"/>
      <c r="H33" s="7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75">
      <c r="A34" s="21"/>
      <c r="B34" s="42"/>
      <c r="C34" s="5"/>
      <c r="D34" s="23"/>
      <c r="E34" s="8"/>
      <c r="F34" s="20"/>
      <c r="G34" s="20"/>
      <c r="H34" s="12"/>
      <c r="I34" s="31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5.75">
      <c r="A35" s="6"/>
      <c r="B35" s="6"/>
      <c r="C35" s="5"/>
      <c r="D35" s="6"/>
      <c r="E35" s="8"/>
      <c r="F35" s="7"/>
      <c r="G35" s="10"/>
      <c r="H35" s="7"/>
      <c r="I35" s="5"/>
      <c r="J35" s="43"/>
      <c r="K35" s="43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8:22" ht="12.75">
      <c r="H36">
        <f>SUM(H4:H35)</f>
        <v>385</v>
      </c>
      <c r="I36">
        <f aca="true" t="shared" si="0" ref="I36:U36">SUM(I4:I35)</f>
        <v>612</v>
      </c>
      <c r="J36">
        <f t="shared" si="0"/>
        <v>0</v>
      </c>
      <c r="K36">
        <f t="shared" si="0"/>
        <v>0</v>
      </c>
      <c r="L36">
        <f t="shared" si="0"/>
        <v>0</v>
      </c>
      <c r="M36">
        <f t="shared" si="0"/>
        <v>0</v>
      </c>
      <c r="N36">
        <f t="shared" si="0"/>
        <v>0</v>
      </c>
      <c r="O36">
        <f t="shared" si="0"/>
        <v>0</v>
      </c>
      <c r="P36">
        <f t="shared" si="0"/>
        <v>0</v>
      </c>
      <c r="Q36">
        <f t="shared" si="0"/>
        <v>0</v>
      </c>
      <c r="R36">
        <f t="shared" si="0"/>
        <v>0</v>
      </c>
      <c r="S36">
        <f t="shared" si="0"/>
        <v>0</v>
      </c>
      <c r="T36">
        <f t="shared" si="0"/>
        <v>0</v>
      </c>
      <c r="U36">
        <f t="shared" si="0"/>
        <v>0</v>
      </c>
      <c r="V36">
        <f>SUM(H36:U36)</f>
        <v>997</v>
      </c>
    </row>
    <row r="37" spans="8:22" ht="12.75">
      <c r="H37">
        <f>H20+H16+H13+H12+H11+H4+H5</f>
        <v>209</v>
      </c>
      <c r="I37" s="46">
        <f>I23+I22+I21+I20+I13+I12+I11</f>
        <v>261</v>
      </c>
      <c r="J37">
        <f>J17+J18+J20+J24+J16</f>
        <v>0</v>
      </c>
      <c r="K37">
        <f>K18</f>
        <v>0</v>
      </c>
      <c r="L37">
        <f>L19</f>
        <v>0</v>
      </c>
      <c r="M37">
        <f>M17+M18+M14+M21+M16</f>
        <v>0</v>
      </c>
      <c r="N37">
        <f>N36</f>
        <v>0</v>
      </c>
      <c r="O37">
        <f>O14+O17+O19+O20+O35</f>
        <v>0</v>
      </c>
      <c r="P37">
        <f>P20+P35+P23+P14+P17</f>
        <v>0</v>
      </c>
      <c r="Q37">
        <f>Q23+Q18+Q11</f>
        <v>0</v>
      </c>
      <c r="R37">
        <f>R35+R17+R18+R20+R23</f>
        <v>0</v>
      </c>
      <c r="S37">
        <f>S24+S18+S23+S14+S6</f>
        <v>0</v>
      </c>
      <c r="T37">
        <f>T19+T18+T17+T15+T11</f>
        <v>0</v>
      </c>
      <c r="U37">
        <f>U23+U18+U14+U6+U16</f>
        <v>0</v>
      </c>
      <c r="V37">
        <f>SUM(H37:U37)</f>
        <v>470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22"/>
  <sheetViews>
    <sheetView zoomScale="85" zoomScaleNormal="85" zoomScalePageLayoutView="0" workbookViewId="0" topLeftCell="A1">
      <selection activeCell="H1" sqref="H1:U2"/>
    </sheetView>
  </sheetViews>
  <sheetFormatPr defaultColWidth="9.140625" defaultRowHeight="12.75"/>
  <cols>
    <col min="1" max="1" width="11.140625" style="0" bestFit="1" customWidth="1"/>
    <col min="2" max="2" width="13.7109375" style="0" bestFit="1" customWidth="1"/>
    <col min="3" max="3" width="5.57421875" style="0" bestFit="1" customWidth="1"/>
    <col min="4" max="4" width="13.7109375" style="0" bestFit="1" customWidth="1"/>
    <col min="5" max="5" width="9.28125" style="0" bestFit="1" customWidth="1"/>
    <col min="6" max="6" width="8.421875" style="0" bestFit="1" customWidth="1"/>
    <col min="7" max="7" width="6.8515625" style="0" bestFit="1" customWidth="1"/>
    <col min="8" max="8" width="5.7109375" style="0" bestFit="1" customWidth="1"/>
    <col min="9" max="10" width="4.140625" style="0" bestFit="1" customWidth="1"/>
    <col min="11" max="11" width="4.7109375" style="0" bestFit="1" customWidth="1"/>
    <col min="12" max="12" width="3.140625" style="0" bestFit="1" customWidth="1"/>
    <col min="13" max="13" width="4.421875" style="0" bestFit="1" customWidth="1"/>
    <col min="14" max="14" width="3.140625" style="0" bestFit="1" customWidth="1"/>
    <col min="15" max="16" width="4.7109375" style="0" bestFit="1" customWidth="1"/>
    <col min="17" max="21" width="3.140625" style="0" bestFit="1" customWidth="1"/>
  </cols>
  <sheetData>
    <row r="1" spans="1:96" s="4" customFormat="1" ht="68.2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64.5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4" spans="1:21" ht="15.75">
      <c r="A4" s="76" t="s">
        <v>110</v>
      </c>
      <c r="B4" s="76" t="s">
        <v>111</v>
      </c>
      <c r="C4" s="12">
        <v>2006</v>
      </c>
      <c r="D4" s="76" t="s">
        <v>15</v>
      </c>
      <c r="E4" s="12" t="s">
        <v>21</v>
      </c>
      <c r="F4" s="12"/>
      <c r="G4" s="12"/>
      <c r="H4" s="78">
        <v>19</v>
      </c>
      <c r="I4" s="12">
        <v>15</v>
      </c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.75">
      <c r="A5" s="76" t="s">
        <v>112</v>
      </c>
      <c r="B5" s="76" t="s">
        <v>81</v>
      </c>
      <c r="C5" s="12">
        <v>2006</v>
      </c>
      <c r="D5" s="76" t="s">
        <v>15</v>
      </c>
      <c r="E5" s="12" t="s">
        <v>21</v>
      </c>
      <c r="F5" s="12"/>
      <c r="G5" s="12"/>
      <c r="H5" s="78">
        <v>17</v>
      </c>
      <c r="I5" s="86">
        <v>17</v>
      </c>
      <c r="J5" s="34"/>
      <c r="K5" s="44"/>
      <c r="L5" s="44"/>
      <c r="M5" s="44"/>
      <c r="N5" s="13"/>
      <c r="O5" s="13"/>
      <c r="P5" s="44"/>
      <c r="Q5" s="44"/>
      <c r="R5" s="44"/>
      <c r="S5" s="44"/>
      <c r="T5" s="44"/>
      <c r="U5" s="44"/>
    </row>
    <row r="6" spans="1:21" ht="15.75">
      <c r="A6" s="76" t="s">
        <v>113</v>
      </c>
      <c r="B6" s="76" t="s">
        <v>114</v>
      </c>
      <c r="C6" s="12">
        <v>2006</v>
      </c>
      <c r="D6" s="76" t="s">
        <v>15</v>
      </c>
      <c r="E6" s="12" t="s">
        <v>21</v>
      </c>
      <c r="F6" s="12"/>
      <c r="G6" s="12"/>
      <c r="H6" s="78">
        <v>15</v>
      </c>
      <c r="I6" s="86">
        <v>19</v>
      </c>
      <c r="J6" s="34"/>
      <c r="K6" s="44"/>
      <c r="L6" s="44"/>
      <c r="M6" s="44"/>
      <c r="N6" s="13"/>
      <c r="O6" s="13"/>
      <c r="P6" s="44"/>
      <c r="Q6" s="44"/>
      <c r="R6" s="44"/>
      <c r="S6" s="44"/>
      <c r="T6" s="44"/>
      <c r="U6" s="44"/>
    </row>
    <row r="7" spans="1:21" ht="15.75">
      <c r="A7" s="76" t="s">
        <v>115</v>
      </c>
      <c r="B7" s="76" t="s">
        <v>116</v>
      </c>
      <c r="C7" s="12">
        <v>2006</v>
      </c>
      <c r="D7" s="76" t="s">
        <v>15</v>
      </c>
      <c r="E7" s="12" t="s">
        <v>21</v>
      </c>
      <c r="F7" s="12"/>
      <c r="G7" s="12"/>
      <c r="H7" s="12">
        <v>8</v>
      </c>
      <c r="I7" s="12">
        <v>13</v>
      </c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.75">
      <c r="A8" s="76" t="s">
        <v>117</v>
      </c>
      <c r="B8" s="76" t="s">
        <v>116</v>
      </c>
      <c r="C8" s="12">
        <v>2006</v>
      </c>
      <c r="D8" s="76" t="s">
        <v>15</v>
      </c>
      <c r="E8" s="12" t="s">
        <v>21</v>
      </c>
      <c r="F8" s="12"/>
      <c r="G8" s="12"/>
      <c r="H8" s="12">
        <v>7</v>
      </c>
      <c r="I8" s="78">
        <v>21</v>
      </c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76" t="s">
        <v>118</v>
      </c>
      <c r="B9" s="76" t="s">
        <v>119</v>
      </c>
      <c r="C9" s="12">
        <v>2004</v>
      </c>
      <c r="D9" s="76" t="s">
        <v>15</v>
      </c>
      <c r="E9" s="12" t="s">
        <v>22</v>
      </c>
      <c r="F9" s="12"/>
      <c r="G9" s="12"/>
      <c r="H9" s="78">
        <v>23</v>
      </c>
      <c r="I9" s="4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.75">
      <c r="A10" s="76" t="s">
        <v>120</v>
      </c>
      <c r="B10" s="76" t="s">
        <v>63</v>
      </c>
      <c r="C10" s="12">
        <v>2005</v>
      </c>
      <c r="D10" s="76" t="s">
        <v>15</v>
      </c>
      <c r="E10" s="12" t="s">
        <v>22</v>
      </c>
      <c r="F10" s="12"/>
      <c r="G10" s="12"/>
      <c r="H10" s="78">
        <v>19</v>
      </c>
      <c r="I10" s="86">
        <v>17</v>
      </c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.75">
      <c r="A11" s="76" t="s">
        <v>121</v>
      </c>
      <c r="B11" s="76" t="s">
        <v>122</v>
      </c>
      <c r="C11" s="12">
        <v>2005</v>
      </c>
      <c r="D11" s="76" t="s">
        <v>15</v>
      </c>
      <c r="E11" s="12" t="s">
        <v>22</v>
      </c>
      <c r="F11" s="12"/>
      <c r="G11" s="12"/>
      <c r="H11" s="12">
        <v>10</v>
      </c>
      <c r="I11" s="13"/>
      <c r="J11" s="12"/>
      <c r="K11" s="12"/>
      <c r="L11" s="13"/>
      <c r="M11" s="12"/>
      <c r="N11" s="13"/>
      <c r="O11" s="13"/>
      <c r="P11" s="13"/>
      <c r="Q11" s="13"/>
      <c r="R11" s="13"/>
      <c r="S11" s="13"/>
      <c r="T11" s="13"/>
      <c r="U11" s="13"/>
    </row>
    <row r="12" spans="1:21" ht="15.75">
      <c r="A12" s="76" t="s">
        <v>123</v>
      </c>
      <c r="B12" s="76" t="s">
        <v>124</v>
      </c>
      <c r="C12" s="12">
        <v>2005</v>
      </c>
      <c r="D12" s="76" t="s">
        <v>15</v>
      </c>
      <c r="E12" s="12" t="s">
        <v>22</v>
      </c>
      <c r="F12" s="12"/>
      <c r="G12" s="12"/>
      <c r="H12" s="12">
        <v>8</v>
      </c>
      <c r="I12" s="13">
        <v>13</v>
      </c>
      <c r="J12" s="12"/>
      <c r="K12" s="13"/>
      <c r="L12" s="13"/>
      <c r="M12" s="12"/>
      <c r="N12" s="13"/>
      <c r="O12" s="13"/>
      <c r="P12" s="13"/>
      <c r="Q12" s="13"/>
      <c r="R12" s="13"/>
      <c r="S12" s="13"/>
      <c r="T12" s="13"/>
      <c r="U12" s="13"/>
    </row>
    <row r="13" spans="1:21" ht="15.75">
      <c r="A13" s="76" t="s">
        <v>125</v>
      </c>
      <c r="B13" s="76" t="s">
        <v>126</v>
      </c>
      <c r="C13" s="12">
        <v>2005</v>
      </c>
      <c r="D13" s="76" t="s">
        <v>15</v>
      </c>
      <c r="E13" s="12" t="s">
        <v>22</v>
      </c>
      <c r="F13" s="12"/>
      <c r="G13" s="12"/>
      <c r="H13" s="12">
        <v>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4" customFormat="1" ht="15" customHeight="1">
      <c r="A14" s="76" t="s">
        <v>127</v>
      </c>
      <c r="B14" s="76" t="s">
        <v>128</v>
      </c>
      <c r="C14" s="12">
        <v>2000</v>
      </c>
      <c r="D14" s="76" t="s">
        <v>15</v>
      </c>
      <c r="E14" s="12" t="s">
        <v>24</v>
      </c>
      <c r="F14" s="12"/>
      <c r="G14" s="12"/>
      <c r="H14" s="78">
        <v>23</v>
      </c>
      <c r="I14" s="45"/>
      <c r="J14" s="44"/>
      <c r="K14" s="44"/>
      <c r="L14" s="44"/>
      <c r="M14" s="44"/>
      <c r="N14" s="13"/>
      <c r="O14" s="13"/>
      <c r="P14" s="44"/>
      <c r="Q14" s="44"/>
      <c r="R14" s="44"/>
      <c r="S14" s="44"/>
      <c r="T14" s="44"/>
      <c r="U14" s="44"/>
    </row>
    <row r="15" spans="1:21" s="4" customFormat="1" ht="15" customHeight="1">
      <c r="A15" s="76" t="s">
        <v>129</v>
      </c>
      <c r="B15" s="76" t="s">
        <v>130</v>
      </c>
      <c r="C15" s="12">
        <v>1999</v>
      </c>
      <c r="D15" s="76" t="s">
        <v>15</v>
      </c>
      <c r="E15" s="12" t="s">
        <v>25</v>
      </c>
      <c r="F15" s="12"/>
      <c r="G15" s="12"/>
      <c r="H15" s="78">
        <v>25</v>
      </c>
      <c r="I15" s="45"/>
      <c r="J15" s="44"/>
      <c r="K15" s="44"/>
      <c r="L15" s="44"/>
      <c r="M15" s="44"/>
      <c r="N15" s="67"/>
      <c r="O15" s="67"/>
      <c r="P15" s="44"/>
      <c r="Q15" s="44"/>
      <c r="R15" s="44"/>
      <c r="S15" s="44"/>
      <c r="T15" s="44"/>
      <c r="U15" s="44"/>
    </row>
    <row r="16" spans="1:25" s="4" customFormat="1" ht="15.75" customHeight="1">
      <c r="A16" s="13" t="s">
        <v>206</v>
      </c>
      <c r="B16" s="13" t="s">
        <v>207</v>
      </c>
      <c r="C16" s="12">
        <v>2002</v>
      </c>
      <c r="D16" s="76" t="s">
        <v>15</v>
      </c>
      <c r="E16" s="12" t="s">
        <v>23</v>
      </c>
      <c r="F16" s="77"/>
      <c r="G16" s="20"/>
      <c r="H16" s="20"/>
      <c r="I16" s="78">
        <v>25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</row>
    <row r="17" spans="1:25" s="4" customFormat="1" ht="15.75" customHeight="1">
      <c r="A17" s="13" t="s">
        <v>208</v>
      </c>
      <c r="B17" s="13" t="s">
        <v>209</v>
      </c>
      <c r="C17" s="12">
        <v>2005</v>
      </c>
      <c r="D17" s="13" t="s">
        <v>15</v>
      </c>
      <c r="E17" s="12" t="s">
        <v>27</v>
      </c>
      <c r="F17" s="20"/>
      <c r="G17" s="20"/>
      <c r="H17" s="20"/>
      <c r="I17" s="78">
        <v>19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/>
      <c r="W17"/>
      <c r="X17"/>
      <c r="Y17"/>
    </row>
    <row r="18" spans="1:92" s="6" customFormat="1" ht="15.75">
      <c r="A18" s="76" t="s">
        <v>210</v>
      </c>
      <c r="B18" s="76" t="s">
        <v>211</v>
      </c>
      <c r="C18" s="12">
        <v>2005</v>
      </c>
      <c r="D18" s="76" t="s">
        <v>15</v>
      </c>
      <c r="E18" s="12" t="s">
        <v>27</v>
      </c>
      <c r="F18" s="12"/>
      <c r="G18" s="12"/>
      <c r="H18" s="12">
        <v>13</v>
      </c>
      <c r="I18" s="78">
        <v>21</v>
      </c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/>
      <c r="W18" s="17"/>
      <c r="X18" s="17"/>
      <c r="Y18" s="24"/>
      <c r="Z18" s="25"/>
      <c r="AA18"/>
      <c r="AB18"/>
      <c r="AC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1:24" s="3" customFormat="1" ht="15.75">
      <c r="A19" s="23"/>
      <c r="B19" s="21"/>
      <c r="C19" s="22"/>
      <c r="D19" s="23"/>
      <c r="E19" s="8"/>
      <c r="F19" s="7"/>
      <c r="G19" s="10"/>
      <c r="H19" s="12"/>
      <c r="I19" s="45"/>
      <c r="J19" s="13"/>
      <c r="K19" s="13"/>
      <c r="L19" s="13"/>
      <c r="M19" s="13"/>
      <c r="N19" s="16"/>
      <c r="O19" s="16"/>
      <c r="P19" s="13"/>
      <c r="Q19" s="13"/>
      <c r="R19" s="13"/>
      <c r="S19" s="13"/>
      <c r="T19" s="13"/>
      <c r="U19" s="13"/>
      <c r="V19"/>
      <c r="W19"/>
      <c r="X19" s="27"/>
    </row>
    <row r="20" spans="1:92" s="6" customFormat="1" ht="15.75">
      <c r="A20" s="23"/>
      <c r="B20" s="21"/>
      <c r="C20" s="22"/>
      <c r="D20" s="23"/>
      <c r="E20" s="8"/>
      <c r="F20" s="7"/>
      <c r="G20" s="10"/>
      <c r="H20" s="12"/>
      <c r="I20" s="4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1:22" s="3" customFormat="1" ht="15.75">
      <c r="A21" s="61"/>
      <c r="B21" s="62"/>
      <c r="C21" s="63"/>
      <c r="D21" s="61"/>
      <c r="E21" s="57"/>
      <c r="F21" s="9"/>
      <c r="G21" s="9"/>
      <c r="H21">
        <f>SUM(H4:H20)</f>
        <v>194</v>
      </c>
      <c r="I21">
        <f aca="true" t="shared" si="0" ref="I21:U21">SUM(I4:I20)</f>
        <v>180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>SUM(H21:U21)</f>
        <v>374</v>
      </c>
    </row>
    <row r="22" spans="8:22" ht="12.75">
      <c r="H22">
        <f>H15+H14+H9+H4+H5+H10+H6</f>
        <v>141</v>
      </c>
      <c r="I22">
        <f>I18+I17+I16+I10+I8+I6+I5</f>
        <v>139</v>
      </c>
      <c r="J22">
        <f>J16+J14+J11+J8+J4</f>
        <v>0</v>
      </c>
      <c r="L22">
        <f>L10</f>
        <v>0</v>
      </c>
      <c r="M22">
        <f>M20+M19+M12+M15+M10</f>
        <v>0</v>
      </c>
      <c r="O22">
        <f>O20+O12+O11+O10</f>
        <v>0</v>
      </c>
      <c r="P22">
        <f>P20+P16+P11+P10</f>
        <v>0</v>
      </c>
      <c r="Q22">
        <f>Q10</f>
        <v>0</v>
      </c>
      <c r="R22">
        <f>R10</f>
        <v>0</v>
      </c>
      <c r="S22">
        <f>S11+S10</f>
        <v>0</v>
      </c>
      <c r="U22">
        <f>U21</f>
        <v>0</v>
      </c>
      <c r="V22">
        <f>SUM(H22:U22)</f>
        <v>280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4"/>
  <sheetViews>
    <sheetView zoomScalePageLayoutView="0" workbookViewId="0" topLeftCell="A1">
      <selection activeCell="H1" sqref="H1:U2"/>
    </sheetView>
  </sheetViews>
  <sheetFormatPr defaultColWidth="9.140625" defaultRowHeight="12.75"/>
  <cols>
    <col min="1" max="1" width="11.8515625" style="0" bestFit="1" customWidth="1"/>
    <col min="2" max="2" width="13.7109375" style="0" bestFit="1" customWidth="1"/>
    <col min="3" max="3" width="5.57421875" style="0" bestFit="1" customWidth="1"/>
    <col min="4" max="4" width="23.8515625" style="0" bestFit="1" customWidth="1"/>
    <col min="5" max="5" width="7.00390625" style="0" bestFit="1" customWidth="1"/>
    <col min="6" max="6" width="8.421875" style="0" bestFit="1" customWidth="1"/>
    <col min="7" max="7" width="6.8515625" style="0" bestFit="1" customWidth="1"/>
    <col min="8" max="8" width="4.421875" style="0" customWidth="1"/>
    <col min="9" max="9" width="3.140625" style="0" bestFit="1" customWidth="1"/>
    <col min="10" max="21" width="4.00390625" style="0" bestFit="1" customWidth="1"/>
  </cols>
  <sheetData>
    <row r="1" spans="1:21" ht="12.7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</row>
    <row r="2" spans="1:21" ht="105.75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4" spans="1:21" ht="15.75">
      <c r="A4" s="76" t="s">
        <v>18</v>
      </c>
      <c r="B4" s="76" t="s">
        <v>66</v>
      </c>
      <c r="C4" s="76">
        <v>2003</v>
      </c>
      <c r="D4" s="76" t="s">
        <v>39</v>
      </c>
      <c r="E4" s="12" t="s">
        <v>23</v>
      </c>
      <c r="F4" s="77"/>
      <c r="G4" s="20"/>
      <c r="H4" s="12">
        <v>25</v>
      </c>
      <c r="I4" s="5"/>
      <c r="J4" s="22"/>
      <c r="K4" s="12"/>
      <c r="L4" s="12"/>
      <c r="M4" s="5"/>
      <c r="N4" s="5"/>
      <c r="O4" s="5"/>
      <c r="P4" s="5"/>
      <c r="Q4" s="5"/>
      <c r="R4" s="5"/>
      <c r="S4" s="5"/>
      <c r="T4" s="5"/>
      <c r="U4" s="5"/>
    </row>
    <row r="5" spans="1:21" ht="15.75">
      <c r="A5" s="76" t="s">
        <v>19</v>
      </c>
      <c r="B5" s="76" t="s">
        <v>44</v>
      </c>
      <c r="C5" s="12">
        <v>2000</v>
      </c>
      <c r="D5" s="76" t="s">
        <v>39</v>
      </c>
      <c r="E5" s="12" t="s">
        <v>24</v>
      </c>
      <c r="F5" s="12"/>
      <c r="G5" s="12"/>
      <c r="H5" s="12">
        <v>17</v>
      </c>
      <c r="I5" s="5"/>
      <c r="J5" s="22"/>
      <c r="K5" s="12"/>
      <c r="L5" s="12"/>
      <c r="M5" s="5"/>
      <c r="N5" s="5"/>
      <c r="O5" s="5"/>
      <c r="P5" s="5"/>
      <c r="Q5" s="5"/>
      <c r="R5" s="5"/>
      <c r="S5" s="5"/>
      <c r="T5" s="5"/>
      <c r="U5" s="5"/>
    </row>
    <row r="6" spans="1:21" ht="15.75">
      <c r="A6" s="76" t="s">
        <v>65</v>
      </c>
      <c r="B6" s="76" t="s">
        <v>66</v>
      </c>
      <c r="C6" s="12">
        <v>1970</v>
      </c>
      <c r="D6" s="76" t="s">
        <v>39</v>
      </c>
      <c r="E6" s="12" t="s">
        <v>7</v>
      </c>
      <c r="F6" s="12"/>
      <c r="G6" s="12"/>
      <c r="H6" s="12">
        <v>25</v>
      </c>
      <c r="I6" s="31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>
      <c r="A7" s="76" t="s">
        <v>52</v>
      </c>
      <c r="B7" s="76" t="s">
        <v>38</v>
      </c>
      <c r="C7" s="12">
        <v>1955</v>
      </c>
      <c r="D7" s="76" t="s">
        <v>39</v>
      </c>
      <c r="E7" s="12" t="s">
        <v>5</v>
      </c>
      <c r="F7" s="12"/>
      <c r="G7" s="12"/>
      <c r="H7" s="12">
        <v>25</v>
      </c>
      <c r="I7" s="15"/>
      <c r="J7" s="12"/>
      <c r="K7" s="12"/>
      <c r="L7" s="13"/>
      <c r="M7" s="13"/>
      <c r="N7" s="12"/>
      <c r="O7" s="13"/>
      <c r="P7" s="13"/>
      <c r="Q7" s="13"/>
      <c r="R7" s="13"/>
      <c r="S7" s="13"/>
      <c r="T7" s="13"/>
      <c r="U7" s="13"/>
    </row>
    <row r="8" spans="1:21" ht="15.75">
      <c r="A8" s="76" t="s">
        <v>172</v>
      </c>
      <c r="B8" s="76" t="s">
        <v>41</v>
      </c>
      <c r="C8" s="12">
        <v>1950</v>
      </c>
      <c r="D8" s="76" t="s">
        <v>39</v>
      </c>
      <c r="E8" s="12" t="s">
        <v>5</v>
      </c>
      <c r="F8" s="12"/>
      <c r="G8" s="12"/>
      <c r="H8" s="12">
        <v>19</v>
      </c>
      <c r="I8" s="15"/>
      <c r="J8" s="12"/>
      <c r="K8" s="12"/>
      <c r="L8" s="13"/>
      <c r="M8" s="13"/>
      <c r="N8" s="12"/>
      <c r="O8" s="13"/>
      <c r="P8" s="13"/>
      <c r="Q8" s="13"/>
      <c r="R8" s="13"/>
      <c r="S8" s="13"/>
      <c r="T8" s="13"/>
      <c r="U8" s="13"/>
    </row>
    <row r="9" spans="1:96" s="6" customFormat="1" ht="15.75">
      <c r="A9" s="76" t="s">
        <v>173</v>
      </c>
      <c r="B9" s="76" t="s">
        <v>97</v>
      </c>
      <c r="C9" s="12">
        <v>1973</v>
      </c>
      <c r="D9" s="76" t="s">
        <v>174</v>
      </c>
      <c r="E9" s="12" t="s">
        <v>8</v>
      </c>
      <c r="F9" s="12"/>
      <c r="G9" s="12"/>
      <c r="H9" s="12">
        <v>37</v>
      </c>
      <c r="I9" s="39"/>
      <c r="J9" s="31"/>
      <c r="K9" s="31"/>
      <c r="L9" s="31"/>
      <c r="M9" s="39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21" ht="15.75">
      <c r="A10" s="6"/>
      <c r="B10" s="6"/>
      <c r="C10" s="5"/>
      <c r="D10" s="41"/>
      <c r="E10" s="8"/>
      <c r="F10" s="7"/>
      <c r="G10" s="20"/>
      <c r="H10" s="31"/>
      <c r="I10" s="5"/>
      <c r="J10" s="5"/>
      <c r="K10" s="31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96" s="6" customFormat="1" ht="15.75">
      <c r="A11" s="42"/>
      <c r="B11" s="42"/>
      <c r="C11" s="22"/>
      <c r="D11" s="23"/>
      <c r="E11" s="8"/>
      <c r="F11" s="7"/>
      <c r="G11" s="20"/>
      <c r="H11" s="31"/>
      <c r="I11" s="5"/>
      <c r="J11" s="2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2" s="6" customFormat="1" ht="15.75">
      <c r="A12" s="26"/>
      <c r="B12" s="26"/>
      <c r="C12" s="5"/>
      <c r="D12" s="23"/>
      <c r="E12" s="8"/>
      <c r="F12" s="7"/>
      <c r="G12" s="20"/>
      <c r="H12" s="31"/>
      <c r="I12" s="5"/>
      <c r="K12" s="5"/>
      <c r="L12" s="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1:22" ht="15.75">
      <c r="A13" s="68"/>
      <c r="B13" s="68"/>
      <c r="C13" s="11"/>
      <c r="D13" s="61"/>
      <c r="E13" s="57"/>
      <c r="F13" s="9"/>
      <c r="G13" s="66"/>
      <c r="H13" s="69">
        <f>SUM(H4:H12)</f>
        <v>148</v>
      </c>
      <c r="I13" s="69">
        <f aca="true" t="shared" si="0" ref="I13:U13">SUM(I4:I12)</f>
        <v>0</v>
      </c>
      <c r="J13" s="69">
        <f t="shared" si="0"/>
        <v>0</v>
      </c>
      <c r="K13" s="69">
        <f t="shared" si="0"/>
        <v>0</v>
      </c>
      <c r="L13" s="69">
        <f t="shared" si="0"/>
        <v>0</v>
      </c>
      <c r="M13" s="69">
        <f t="shared" si="0"/>
        <v>0</v>
      </c>
      <c r="N13" s="69">
        <f t="shared" si="0"/>
        <v>0</v>
      </c>
      <c r="O13" s="69">
        <f t="shared" si="0"/>
        <v>0</v>
      </c>
      <c r="P13" s="69">
        <f t="shared" si="0"/>
        <v>0</v>
      </c>
      <c r="Q13" s="69">
        <f t="shared" si="0"/>
        <v>0</v>
      </c>
      <c r="R13" s="69">
        <f t="shared" si="0"/>
        <v>0</v>
      </c>
      <c r="S13" s="69">
        <f t="shared" si="0"/>
        <v>0</v>
      </c>
      <c r="T13" s="69">
        <f t="shared" si="0"/>
        <v>0</v>
      </c>
      <c r="U13" s="69">
        <f t="shared" si="0"/>
        <v>0</v>
      </c>
      <c r="V13" s="69">
        <f>SUM(H13:U13)</f>
        <v>148</v>
      </c>
    </row>
    <row r="14" spans="8:22" ht="15">
      <c r="H14" s="69">
        <f>H9+H8+H7+H6+H5+H4</f>
        <v>148</v>
      </c>
      <c r="I14" s="69">
        <f>I6</f>
        <v>0</v>
      </c>
      <c r="J14" s="69">
        <f>J12+J11+J9+J7+J4</f>
        <v>0</v>
      </c>
      <c r="K14" s="69">
        <f>K11+K10+K9+K6+K5</f>
        <v>0</v>
      </c>
      <c r="L14" s="69">
        <f>L12+L11+L9+L7+L4</f>
        <v>0</v>
      </c>
      <c r="M14" s="69">
        <f>M11+M10+M7+M6+M4</f>
        <v>0</v>
      </c>
      <c r="N14" s="69">
        <f>N11+N9+N7</f>
        <v>0</v>
      </c>
      <c r="O14" s="69">
        <f>SUM(O4:O12)</f>
        <v>0</v>
      </c>
      <c r="P14" s="69">
        <f>P12+P9+P7+P6+P8</f>
        <v>0</v>
      </c>
      <c r="Q14" s="69">
        <f>Q11+Q9+Q6</f>
        <v>0</v>
      </c>
      <c r="R14" s="69">
        <f>R11+R9+R7+R5</f>
        <v>0</v>
      </c>
      <c r="S14" s="69">
        <f>S11+S9+S7+S4+S10</f>
        <v>0</v>
      </c>
      <c r="T14" s="69">
        <f>SUM(T4:T12)</f>
        <v>0</v>
      </c>
      <c r="U14" s="69">
        <f>U13</f>
        <v>0</v>
      </c>
      <c r="V14" s="69">
        <f>SUM(H14:U14)</f>
        <v>148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H1" sqref="H1:U2"/>
    </sheetView>
  </sheetViews>
  <sheetFormatPr defaultColWidth="9.140625" defaultRowHeight="12.75"/>
  <cols>
    <col min="1" max="1" width="8.7109375" style="0" bestFit="1" customWidth="1"/>
    <col min="2" max="2" width="13.7109375" style="0" bestFit="1" customWidth="1"/>
    <col min="3" max="3" width="5.57421875" style="0" bestFit="1" customWidth="1"/>
    <col min="4" max="4" width="20.8515625" style="0" bestFit="1" customWidth="1"/>
    <col min="5" max="5" width="11.7109375" style="0" bestFit="1" customWidth="1"/>
    <col min="6" max="6" width="14.421875" style="0" bestFit="1" customWidth="1"/>
    <col min="7" max="7" width="11.00390625" style="0" bestFit="1" customWidth="1"/>
    <col min="8" max="8" width="4.00390625" style="0" customWidth="1"/>
    <col min="9" max="21" width="3.140625" style="0" bestFit="1" customWidth="1"/>
  </cols>
  <sheetData>
    <row r="1" spans="1:21" ht="12.7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</row>
    <row r="2" spans="1:21" ht="159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4" spans="1:21" ht="15.75">
      <c r="A4" s="6"/>
      <c r="B4" s="6"/>
      <c r="C4" s="30"/>
      <c r="D4" s="41"/>
      <c r="E4" s="8"/>
      <c r="F4" s="20"/>
      <c r="G4" s="20"/>
      <c r="H4" s="12"/>
      <c r="I4" s="15"/>
      <c r="J4" s="12"/>
      <c r="K4" s="12"/>
      <c r="L4" s="13"/>
      <c r="M4" s="13"/>
      <c r="N4" s="12"/>
      <c r="O4" s="13"/>
      <c r="P4" s="13"/>
      <c r="Q4" s="13"/>
      <c r="R4" s="13"/>
      <c r="S4" s="13"/>
      <c r="T4" s="13"/>
      <c r="U4" s="13"/>
    </row>
    <row r="5" spans="1:21" ht="15.75">
      <c r="A5" s="6"/>
      <c r="B5" s="6"/>
      <c r="C5" s="30"/>
      <c r="D5" s="41"/>
      <c r="E5" s="8"/>
      <c r="F5" s="20"/>
      <c r="G5" s="20"/>
      <c r="H5" s="12"/>
      <c r="I5" s="15"/>
      <c r="J5" s="12"/>
      <c r="K5" s="12"/>
      <c r="L5" s="13"/>
      <c r="M5" s="13"/>
      <c r="N5" s="12"/>
      <c r="O5" s="13"/>
      <c r="P5" s="13"/>
      <c r="Q5" s="13"/>
      <c r="R5" s="13"/>
      <c r="S5" s="13"/>
      <c r="T5" s="13"/>
      <c r="U5" s="13"/>
    </row>
    <row r="6" spans="8:22" ht="12.75">
      <c r="H6">
        <f>H5+H4</f>
        <v>0</v>
      </c>
      <c r="O6">
        <f>O4</f>
        <v>0</v>
      </c>
      <c r="Q6">
        <f>Q4</f>
        <v>0</v>
      </c>
      <c r="S6">
        <f>S4</f>
        <v>0</v>
      </c>
      <c r="U6">
        <f>U4</f>
        <v>0</v>
      </c>
      <c r="V6">
        <f>SUM(H6:U6)</f>
        <v>0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R24"/>
  <sheetViews>
    <sheetView zoomScale="70" zoomScaleNormal="70" zoomScalePageLayoutView="0" workbookViewId="0" topLeftCell="A1">
      <selection activeCell="H1" sqref="H1:U2"/>
    </sheetView>
  </sheetViews>
  <sheetFormatPr defaultColWidth="9.140625" defaultRowHeight="12.75"/>
  <cols>
    <col min="1" max="1" width="15.28125" style="0" bestFit="1" customWidth="1"/>
    <col min="2" max="2" width="14.00390625" style="0" bestFit="1" customWidth="1"/>
    <col min="3" max="3" width="6.28125" style="0" bestFit="1" customWidth="1"/>
    <col min="4" max="4" width="24.28125" style="0" bestFit="1" customWidth="1"/>
    <col min="5" max="5" width="11.7109375" style="0" bestFit="1" customWidth="1"/>
    <col min="6" max="6" width="14.421875" style="0" bestFit="1" customWidth="1"/>
    <col min="7" max="7" width="11.00390625" style="0" bestFit="1" customWidth="1"/>
    <col min="8" max="8" width="8.57421875" style="0" customWidth="1"/>
    <col min="9" max="10" width="5.00390625" style="0" bestFit="1" customWidth="1"/>
    <col min="11" max="11" width="3.140625" style="0" bestFit="1" customWidth="1"/>
    <col min="12" max="12" width="5.00390625" style="0" bestFit="1" customWidth="1"/>
    <col min="13" max="13" width="4.140625" style="0" bestFit="1" customWidth="1"/>
    <col min="14" max="14" width="6.140625" style="0" bestFit="1" customWidth="1"/>
    <col min="15" max="15" width="4.140625" style="0" bestFit="1" customWidth="1"/>
    <col min="16" max="16" width="4.7109375" style="0" bestFit="1" customWidth="1"/>
    <col min="17" max="17" width="3.140625" style="0" bestFit="1" customWidth="1"/>
    <col min="18" max="18" width="4.7109375" style="0" bestFit="1" customWidth="1"/>
    <col min="19" max="19" width="4.140625" style="0" bestFit="1" customWidth="1"/>
    <col min="20" max="20" width="4.00390625" style="0" bestFit="1" customWidth="1"/>
    <col min="21" max="21" width="4.7109375" style="0" bestFit="1" customWidth="1"/>
  </cols>
  <sheetData>
    <row r="1" spans="1:21" ht="12.7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</row>
    <row r="2" spans="1:21" ht="132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15</v>
      </c>
    </row>
    <row r="4" spans="1:21" ht="15.75">
      <c r="A4" s="76" t="s">
        <v>131</v>
      </c>
      <c r="B4" s="76" t="s">
        <v>82</v>
      </c>
      <c r="C4" s="12">
        <v>2006</v>
      </c>
      <c r="D4" s="76" t="s">
        <v>132</v>
      </c>
      <c r="E4" s="12" t="s">
        <v>21</v>
      </c>
      <c r="F4" s="12"/>
      <c r="G4" s="12"/>
      <c r="H4" s="78">
        <v>23</v>
      </c>
      <c r="I4" s="4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>
      <c r="A5" s="76" t="s">
        <v>133</v>
      </c>
      <c r="B5" s="76" t="s">
        <v>134</v>
      </c>
      <c r="C5" s="12">
        <v>2006</v>
      </c>
      <c r="D5" s="76" t="s">
        <v>132</v>
      </c>
      <c r="E5" s="12" t="s">
        <v>21</v>
      </c>
      <c r="F5" s="12"/>
      <c r="G5" s="12"/>
      <c r="H5" s="12">
        <v>21</v>
      </c>
      <c r="I5" s="45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76" t="s">
        <v>135</v>
      </c>
      <c r="B6" s="76" t="s">
        <v>136</v>
      </c>
      <c r="C6" s="12">
        <v>2006</v>
      </c>
      <c r="D6" s="76" t="s">
        <v>132</v>
      </c>
      <c r="E6" s="12" t="s">
        <v>21</v>
      </c>
      <c r="F6" s="12"/>
      <c r="G6" s="12"/>
      <c r="H6" s="12">
        <v>6</v>
      </c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>
      <c r="A7" s="76" t="s">
        <v>96</v>
      </c>
      <c r="B7" s="76" t="s">
        <v>95</v>
      </c>
      <c r="C7" s="76">
        <v>2003</v>
      </c>
      <c r="D7" s="76" t="s">
        <v>132</v>
      </c>
      <c r="E7" s="12" t="s">
        <v>23</v>
      </c>
      <c r="F7" s="77"/>
      <c r="G7" s="20"/>
      <c r="H7" s="12">
        <v>15</v>
      </c>
      <c r="I7" s="12"/>
      <c r="J7" s="12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.75">
      <c r="A8" s="76" t="s">
        <v>137</v>
      </c>
      <c r="B8" s="76" t="s">
        <v>90</v>
      </c>
      <c r="C8" s="12">
        <v>2000</v>
      </c>
      <c r="D8" s="76" t="s">
        <v>132</v>
      </c>
      <c r="E8" s="12" t="s">
        <v>24</v>
      </c>
      <c r="F8" s="12"/>
      <c r="G8" s="12"/>
      <c r="H8" s="12">
        <v>11</v>
      </c>
      <c r="I8" s="12"/>
      <c r="J8" s="12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76" t="s">
        <v>138</v>
      </c>
      <c r="B9" s="76" t="s">
        <v>74</v>
      </c>
      <c r="C9" s="12">
        <v>1998</v>
      </c>
      <c r="D9" s="76" t="s">
        <v>132</v>
      </c>
      <c r="E9" s="12" t="s">
        <v>25</v>
      </c>
      <c r="F9" s="12"/>
      <c r="G9" s="12"/>
      <c r="H9" s="78">
        <v>23</v>
      </c>
      <c r="I9" s="12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5.75">
      <c r="A10" s="76" t="s">
        <v>45</v>
      </c>
      <c r="B10" s="76" t="s">
        <v>46</v>
      </c>
      <c r="C10" s="12">
        <v>1999</v>
      </c>
      <c r="D10" s="76" t="s">
        <v>132</v>
      </c>
      <c r="E10" s="12" t="s">
        <v>25</v>
      </c>
      <c r="F10" s="12"/>
      <c r="G10" s="12"/>
      <c r="H10" s="12">
        <v>11</v>
      </c>
      <c r="I10" s="4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.75">
      <c r="A11" s="76" t="s">
        <v>139</v>
      </c>
      <c r="B11" s="76" t="s">
        <v>87</v>
      </c>
      <c r="C11" s="12">
        <v>1985</v>
      </c>
      <c r="D11" s="76" t="s">
        <v>132</v>
      </c>
      <c r="E11" s="12" t="s">
        <v>12</v>
      </c>
      <c r="F11" s="12"/>
      <c r="G11" s="12"/>
      <c r="H11" s="78">
        <v>50</v>
      </c>
      <c r="I11" s="4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96" s="6" customFormat="1" ht="15.75">
      <c r="A12" s="76" t="s">
        <v>140</v>
      </c>
      <c r="B12" s="76" t="s">
        <v>141</v>
      </c>
      <c r="C12" s="12">
        <v>1997</v>
      </c>
      <c r="D12" s="76" t="s">
        <v>132</v>
      </c>
      <c r="E12" s="12" t="s">
        <v>12</v>
      </c>
      <c r="F12" s="12"/>
      <c r="G12" s="12"/>
      <c r="H12" s="78">
        <v>34</v>
      </c>
      <c r="I12" s="12"/>
      <c r="J12" s="12"/>
      <c r="K12" s="12"/>
      <c r="L12" s="13"/>
      <c r="M12" s="13"/>
      <c r="N12" s="12"/>
      <c r="O12" s="13"/>
      <c r="P12" s="13"/>
      <c r="Q12" s="13"/>
      <c r="R12" s="13"/>
      <c r="S12" s="13"/>
      <c r="T12" s="13"/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s="6" customFormat="1" ht="15.75">
      <c r="A13" s="76" t="s">
        <v>142</v>
      </c>
      <c r="B13" s="76" t="s">
        <v>88</v>
      </c>
      <c r="C13" s="12">
        <v>1991</v>
      </c>
      <c r="D13" s="76" t="s">
        <v>132</v>
      </c>
      <c r="E13" s="12" t="s">
        <v>12</v>
      </c>
      <c r="F13" s="12"/>
      <c r="G13" s="12"/>
      <c r="H13" s="78">
        <v>31</v>
      </c>
      <c r="I13" s="45"/>
      <c r="J13" s="12"/>
      <c r="K13" s="45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s="6" customFormat="1" ht="15.75">
      <c r="A14" s="76" t="s">
        <v>143</v>
      </c>
      <c r="B14" s="76" t="s">
        <v>144</v>
      </c>
      <c r="C14" s="12">
        <v>1996</v>
      </c>
      <c r="D14" s="76" t="s">
        <v>132</v>
      </c>
      <c r="E14" s="12" t="s">
        <v>12</v>
      </c>
      <c r="F14" s="12"/>
      <c r="G14" s="12"/>
      <c r="H14" s="12">
        <v>18</v>
      </c>
      <c r="I14" s="12"/>
      <c r="J14" s="6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21" s="4" customFormat="1" ht="15" customHeight="1">
      <c r="A15" s="76" t="s">
        <v>145</v>
      </c>
      <c r="B15" s="76" t="s">
        <v>146</v>
      </c>
      <c r="C15" s="12">
        <v>1959</v>
      </c>
      <c r="D15" s="76" t="s">
        <v>132</v>
      </c>
      <c r="E15" s="12" t="s">
        <v>7</v>
      </c>
      <c r="F15" s="12"/>
      <c r="G15" s="12"/>
      <c r="H15" s="12">
        <v>21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3" customFormat="1" ht="15.75">
      <c r="A16" s="76" t="s">
        <v>20</v>
      </c>
      <c r="B16" s="76" t="s">
        <v>77</v>
      </c>
      <c r="C16" s="12">
        <v>1952</v>
      </c>
      <c r="D16" s="76" t="s">
        <v>64</v>
      </c>
      <c r="E16" s="12" t="s">
        <v>5</v>
      </c>
      <c r="F16" s="12"/>
      <c r="G16" s="12"/>
      <c r="H16" s="12">
        <v>21</v>
      </c>
      <c r="I16" s="45"/>
      <c r="J16" s="12"/>
      <c r="K16" s="44"/>
      <c r="L16" s="44"/>
      <c r="M16" s="44"/>
      <c r="N16" s="13"/>
      <c r="O16" s="13"/>
      <c r="P16" s="44"/>
      <c r="Q16" s="44"/>
      <c r="R16" s="44"/>
      <c r="S16" s="44"/>
      <c r="T16" s="44"/>
      <c r="U16" s="44"/>
    </row>
    <row r="17" spans="1:21" ht="15.75">
      <c r="A17" s="76" t="s">
        <v>78</v>
      </c>
      <c r="B17" s="76" t="s">
        <v>9</v>
      </c>
      <c r="C17" s="12">
        <v>2005</v>
      </c>
      <c r="D17" s="76" t="s">
        <v>132</v>
      </c>
      <c r="E17" s="12" t="s">
        <v>27</v>
      </c>
      <c r="F17" s="12"/>
      <c r="G17" s="12"/>
      <c r="H17" s="12">
        <v>11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92" s="6" customFormat="1" ht="15.75">
      <c r="A18" s="76" t="s">
        <v>147</v>
      </c>
      <c r="B18" s="76" t="s">
        <v>83</v>
      </c>
      <c r="C18" s="12">
        <v>2002</v>
      </c>
      <c r="D18" s="76" t="s">
        <v>132</v>
      </c>
      <c r="E18" s="12" t="s">
        <v>28</v>
      </c>
      <c r="F18" s="12"/>
      <c r="G18" s="12"/>
      <c r="H18" s="78">
        <v>23</v>
      </c>
      <c r="I18" s="34"/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/>
      <c r="W18"/>
      <c r="X18" s="27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1:92" s="6" customFormat="1" ht="15.75" customHeight="1">
      <c r="A19" s="76" t="s">
        <v>148</v>
      </c>
      <c r="B19" s="76" t="s">
        <v>84</v>
      </c>
      <c r="C19" s="12">
        <v>2001</v>
      </c>
      <c r="D19" s="76" t="s">
        <v>132</v>
      </c>
      <c r="E19" s="12" t="s">
        <v>29</v>
      </c>
      <c r="F19" s="12"/>
      <c r="G19" s="12"/>
      <c r="H19" s="12">
        <v>15</v>
      </c>
      <c r="I19" s="4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/>
      <c r="W19"/>
      <c r="X19" s="27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22" ht="15.75">
      <c r="A20" s="76" t="s">
        <v>35</v>
      </c>
      <c r="B20" s="76" t="s">
        <v>9</v>
      </c>
      <c r="C20" s="12">
        <v>1997</v>
      </c>
      <c r="D20" s="76" t="s">
        <v>132</v>
      </c>
      <c r="E20" s="12" t="s">
        <v>31</v>
      </c>
      <c r="F20" s="12"/>
      <c r="G20" s="12"/>
      <c r="H20" s="12">
        <v>22</v>
      </c>
      <c r="I20" s="4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46"/>
    </row>
    <row r="21" spans="1:21" ht="15.75">
      <c r="A21" s="76" t="s">
        <v>149</v>
      </c>
      <c r="B21" s="76" t="s">
        <v>32</v>
      </c>
      <c r="C21" s="12">
        <v>1991</v>
      </c>
      <c r="D21" s="76" t="s">
        <v>132</v>
      </c>
      <c r="E21" s="12" t="s">
        <v>13</v>
      </c>
      <c r="F21" s="12"/>
      <c r="G21" s="12"/>
      <c r="H21" s="78">
        <v>50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2" ht="15.75">
      <c r="A22" s="6"/>
      <c r="B22" s="6"/>
      <c r="C22" s="5"/>
      <c r="D22" s="6"/>
      <c r="E22" s="8"/>
      <c r="F22" s="38"/>
      <c r="G22" s="20"/>
      <c r="H22" s="20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6"/>
    </row>
    <row r="23" spans="1:22" ht="15.75">
      <c r="A23" s="65"/>
      <c r="B23" s="65"/>
      <c r="C23" s="64"/>
      <c r="D23" s="65"/>
      <c r="E23" s="70"/>
      <c r="F23" s="66"/>
      <c r="G23" s="66"/>
      <c r="H23" s="46">
        <f aca="true" t="shared" si="0" ref="H23:U23">SUM(H4:H22)</f>
        <v>406</v>
      </c>
      <c r="I23" s="46">
        <f t="shared" si="0"/>
        <v>0</v>
      </c>
      <c r="J23" s="46">
        <f t="shared" si="0"/>
        <v>0</v>
      </c>
      <c r="K23" s="46">
        <f t="shared" si="0"/>
        <v>0</v>
      </c>
      <c r="L23" s="46">
        <f t="shared" si="0"/>
        <v>0</v>
      </c>
      <c r="M23" s="46">
        <f t="shared" si="0"/>
        <v>0</v>
      </c>
      <c r="N23" s="46">
        <f t="shared" si="0"/>
        <v>0</v>
      </c>
      <c r="O23" s="46">
        <f t="shared" si="0"/>
        <v>0</v>
      </c>
      <c r="P23" s="46">
        <f t="shared" si="0"/>
        <v>0</v>
      </c>
      <c r="Q23" s="46">
        <f t="shared" si="0"/>
        <v>0</v>
      </c>
      <c r="R23" s="46">
        <f t="shared" si="0"/>
        <v>0</v>
      </c>
      <c r="S23" s="46">
        <f t="shared" si="0"/>
        <v>0</v>
      </c>
      <c r="T23" s="46">
        <f t="shared" si="0"/>
        <v>0</v>
      </c>
      <c r="U23" s="46">
        <f t="shared" si="0"/>
        <v>0</v>
      </c>
      <c r="V23" s="46">
        <f>SUM(H23:U23)</f>
        <v>406</v>
      </c>
    </row>
    <row r="24" spans="8:22" ht="12.75">
      <c r="H24" s="46">
        <f>H11+H21+H12+H13+H18+H9+H4</f>
        <v>234</v>
      </c>
      <c r="I24" s="46">
        <f>I20+I19+I11+I12+I18</f>
        <v>0</v>
      </c>
      <c r="J24" s="46">
        <f>J19+J18+J11+J13+J14</f>
        <v>0</v>
      </c>
      <c r="K24" s="46"/>
      <c r="L24" s="46">
        <f>L10+L11+L19+L18+L20</f>
        <v>0</v>
      </c>
      <c r="M24" s="46">
        <f>M21+M18+M16+M12</f>
        <v>0</v>
      </c>
      <c r="N24" s="46">
        <f>N23</f>
        <v>0</v>
      </c>
      <c r="O24" s="46">
        <f>O21+O11+O18+O16+O12</f>
        <v>0</v>
      </c>
      <c r="P24" s="46">
        <f>P10+P11+P15+P21</f>
        <v>0</v>
      </c>
      <c r="Q24" s="46"/>
      <c r="R24" s="46">
        <f>R10+R11+R12+R18+R21</f>
        <v>0</v>
      </c>
      <c r="S24" s="46">
        <f>S21+S18+S16+S4+S5</f>
        <v>0</v>
      </c>
      <c r="T24" s="46">
        <v>90</v>
      </c>
      <c r="U24" s="46">
        <f>U10+U21+U18+U4+U11</f>
        <v>0</v>
      </c>
      <c r="V24" s="46">
        <f>SUM(H24:U24)</f>
        <v>324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H1" sqref="H1:U2"/>
    </sheetView>
  </sheetViews>
  <sheetFormatPr defaultColWidth="9.140625" defaultRowHeight="12.75"/>
  <cols>
    <col min="1" max="1" width="11.28125" style="0" bestFit="1" customWidth="1"/>
    <col min="2" max="2" width="13.7109375" style="0" bestFit="1" customWidth="1"/>
    <col min="3" max="3" width="5.57421875" style="0" bestFit="1" customWidth="1"/>
    <col min="4" max="4" width="20.28125" style="0" bestFit="1" customWidth="1"/>
    <col min="5" max="5" width="11.7109375" style="0" bestFit="1" customWidth="1"/>
    <col min="6" max="6" width="14.421875" style="0" bestFit="1" customWidth="1"/>
    <col min="7" max="7" width="11.00390625" style="0" bestFit="1" customWidth="1"/>
    <col min="8" max="8" width="4.7109375" style="0" customWidth="1"/>
    <col min="9" max="9" width="3.140625" style="0" bestFit="1" customWidth="1"/>
    <col min="10" max="10" width="3.28125" style="0" bestFit="1" customWidth="1"/>
    <col min="11" max="11" width="4.00390625" style="0" bestFit="1" customWidth="1"/>
    <col min="12" max="12" width="3.140625" style="0" bestFit="1" customWidth="1"/>
    <col min="13" max="13" width="3.28125" style="0" bestFit="1" customWidth="1"/>
    <col min="14" max="15" width="3.140625" style="0" bestFit="1" customWidth="1"/>
    <col min="16" max="16" width="4.00390625" style="0" bestFit="1" customWidth="1"/>
    <col min="17" max="18" width="3.140625" style="0" bestFit="1" customWidth="1"/>
    <col min="19" max="19" width="4.00390625" style="0" bestFit="1" customWidth="1"/>
    <col min="20" max="20" width="3.140625" style="0" bestFit="1" customWidth="1"/>
    <col min="21" max="21" width="4.00390625" style="0" bestFit="1" customWidth="1"/>
  </cols>
  <sheetData>
    <row r="1" spans="1:21" ht="12.75" customHeight="1">
      <c r="A1" s="92" t="s">
        <v>1</v>
      </c>
      <c r="B1" s="92" t="s">
        <v>0</v>
      </c>
      <c r="C1" s="93" t="s">
        <v>17</v>
      </c>
      <c r="D1" s="93" t="s">
        <v>14</v>
      </c>
      <c r="E1" s="94" t="s">
        <v>4</v>
      </c>
      <c r="F1" s="91" t="s">
        <v>10</v>
      </c>
      <c r="G1" s="91" t="s">
        <v>2</v>
      </c>
      <c r="H1" s="96" t="s">
        <v>180</v>
      </c>
      <c r="I1" s="97" t="s">
        <v>212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7"/>
    </row>
    <row r="2" spans="1:21" ht="124.5" customHeight="1">
      <c r="A2" s="92"/>
      <c r="B2" s="92"/>
      <c r="C2" s="93"/>
      <c r="D2" s="93"/>
      <c r="E2" s="95"/>
      <c r="F2" s="91"/>
      <c r="G2" s="91"/>
      <c r="H2" s="9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87"/>
    </row>
    <row r="3" spans="1:21" s="4" customFormat="1" ht="15.75" customHeight="1">
      <c r="A3" s="88" t="s">
        <v>92</v>
      </c>
      <c r="B3" s="89"/>
      <c r="C3" s="89"/>
      <c r="D3" s="89"/>
      <c r="E3" s="89"/>
      <c r="F3" s="89"/>
      <c r="G3" s="90"/>
      <c r="H3" s="35">
        <v>1</v>
      </c>
      <c r="I3" s="35">
        <v>2</v>
      </c>
      <c r="J3" s="35">
        <v>3</v>
      </c>
      <c r="K3" s="35">
        <v>4</v>
      </c>
      <c r="L3" s="35">
        <v>5</v>
      </c>
      <c r="M3" s="35">
        <v>6</v>
      </c>
      <c r="N3" s="35">
        <v>7</v>
      </c>
      <c r="O3" s="35">
        <v>8</v>
      </c>
      <c r="P3" s="35">
        <v>9</v>
      </c>
      <c r="Q3" s="35">
        <v>10</v>
      </c>
      <c r="R3" s="35">
        <v>11</v>
      </c>
      <c r="S3" s="35">
        <v>12</v>
      </c>
      <c r="T3" s="35">
        <v>13</v>
      </c>
      <c r="U3" s="35">
        <v>14</v>
      </c>
    </row>
    <row r="4" spans="1:21" ht="15.75">
      <c r="A4" s="76" t="s">
        <v>175</v>
      </c>
      <c r="B4" s="76" t="s">
        <v>176</v>
      </c>
      <c r="C4" s="12">
        <v>2008</v>
      </c>
      <c r="D4" s="76" t="s">
        <v>37</v>
      </c>
      <c r="E4" s="12" t="s">
        <v>21</v>
      </c>
      <c r="F4" s="12"/>
      <c r="G4" s="12"/>
      <c r="H4" s="12">
        <v>4</v>
      </c>
      <c r="I4" s="39"/>
      <c r="J4" s="40"/>
      <c r="K4" s="39"/>
      <c r="L4" s="39"/>
      <c r="M4" s="40"/>
      <c r="N4" s="40"/>
      <c r="O4" s="40"/>
      <c r="P4" s="40"/>
      <c r="Q4" s="40"/>
      <c r="R4" s="40"/>
      <c r="S4" s="40"/>
      <c r="T4" s="40"/>
      <c r="U4" s="40"/>
    </row>
    <row r="5" spans="1:21" ht="15.75">
      <c r="A5" s="76" t="s">
        <v>177</v>
      </c>
      <c r="B5" s="76" t="s">
        <v>176</v>
      </c>
      <c r="C5" s="76">
        <v>2003</v>
      </c>
      <c r="D5" s="76" t="s">
        <v>37</v>
      </c>
      <c r="E5" s="12" t="s">
        <v>23</v>
      </c>
      <c r="F5" s="77"/>
      <c r="G5" s="20"/>
      <c r="H5" s="12">
        <v>13</v>
      </c>
      <c r="I5" s="4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.75">
      <c r="A6" s="76" t="s">
        <v>178</v>
      </c>
      <c r="B6" s="76" t="s">
        <v>176</v>
      </c>
      <c r="C6" s="76">
        <v>2003</v>
      </c>
      <c r="D6" s="76" t="s">
        <v>37</v>
      </c>
      <c r="E6" s="12" t="s">
        <v>23</v>
      </c>
      <c r="F6" s="77"/>
      <c r="G6" s="20"/>
      <c r="H6" s="12">
        <v>7</v>
      </c>
      <c r="I6" s="12"/>
      <c r="J6" s="12"/>
      <c r="K6" s="12"/>
      <c r="L6" s="6"/>
      <c r="M6" s="5"/>
      <c r="N6" s="6"/>
      <c r="O6" s="6"/>
      <c r="P6" s="6"/>
      <c r="Q6" s="6"/>
      <c r="R6" s="6"/>
      <c r="S6" s="6"/>
      <c r="T6" s="6"/>
      <c r="U6" s="6"/>
    </row>
    <row r="7" spans="1:21" ht="15.75">
      <c r="A7" s="76" t="s">
        <v>179</v>
      </c>
      <c r="B7" s="76" t="s">
        <v>176</v>
      </c>
      <c r="C7" s="12">
        <v>1968</v>
      </c>
      <c r="D7" s="76" t="s">
        <v>37</v>
      </c>
      <c r="E7" s="12" t="s">
        <v>7</v>
      </c>
      <c r="F7" s="12"/>
      <c r="G7" s="12"/>
      <c r="H7" s="12">
        <v>19</v>
      </c>
      <c r="I7" s="34"/>
      <c r="J7" s="12"/>
      <c r="K7" s="12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4" customFormat="1" ht="15.75">
      <c r="A8" s="6"/>
      <c r="B8" s="6"/>
      <c r="C8" s="30"/>
      <c r="D8" s="41"/>
      <c r="E8" s="8"/>
      <c r="F8" s="7"/>
      <c r="G8" s="20"/>
      <c r="H8" s="12"/>
      <c r="I8" s="12"/>
      <c r="J8" s="12"/>
      <c r="K8" s="12"/>
      <c r="L8" s="6"/>
      <c r="M8" s="6"/>
      <c r="N8" s="5"/>
      <c r="O8" s="6"/>
      <c r="P8" s="6"/>
      <c r="Q8" s="6"/>
      <c r="R8" s="6"/>
      <c r="S8" s="6"/>
      <c r="T8" s="6"/>
      <c r="U8" s="6"/>
    </row>
    <row r="9" spans="1:21" ht="15.75">
      <c r="A9" s="6"/>
      <c r="B9" s="6"/>
      <c r="C9" s="30"/>
      <c r="D9" s="41"/>
      <c r="E9" s="8"/>
      <c r="F9" s="7"/>
      <c r="G9" s="20"/>
      <c r="H9" s="12"/>
      <c r="I9" s="12"/>
      <c r="J9" s="12"/>
      <c r="K9" s="12"/>
      <c r="L9" s="6"/>
      <c r="M9" s="6"/>
      <c r="N9" s="5"/>
      <c r="O9" s="6"/>
      <c r="P9" s="6"/>
      <c r="Q9" s="6"/>
      <c r="R9" s="6"/>
      <c r="S9" s="6"/>
      <c r="T9" s="6"/>
      <c r="U9" s="6"/>
    </row>
    <row r="10" spans="1:21" ht="15.75">
      <c r="A10" s="26"/>
      <c r="B10" s="26"/>
      <c r="C10" s="5"/>
      <c r="D10" s="23"/>
      <c r="E10" s="8"/>
      <c r="F10" s="7"/>
      <c r="G10" s="20"/>
      <c r="H10" s="31"/>
      <c r="I10" s="5"/>
      <c r="J10" s="6"/>
      <c r="K10" s="5"/>
      <c r="L10" s="5"/>
      <c r="M10" s="6"/>
      <c r="N10" s="6"/>
      <c r="O10" s="6"/>
      <c r="P10" s="6"/>
      <c r="Q10" s="6"/>
      <c r="R10" s="6"/>
      <c r="S10" s="6"/>
      <c r="T10" s="6"/>
      <c r="U10" s="6"/>
    </row>
    <row r="11" spans="1:21" ht="15.75">
      <c r="A11" s="41"/>
      <c r="B11" s="41"/>
      <c r="C11" s="12"/>
      <c r="D11" s="13"/>
      <c r="E11" s="36"/>
      <c r="F11" s="20"/>
      <c r="G11" s="20"/>
      <c r="H11" s="45"/>
      <c r="I11" s="4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.75">
      <c r="A12" s="26"/>
      <c r="B12" s="26"/>
      <c r="C12" s="22"/>
      <c r="D12" s="6"/>
      <c r="E12" s="8"/>
      <c r="F12" s="20"/>
      <c r="G12" s="20"/>
      <c r="H12" s="12"/>
      <c r="I12" s="15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75">
      <c r="A13" s="6"/>
      <c r="B13" s="6"/>
      <c r="C13" s="5"/>
      <c r="D13" s="6"/>
      <c r="E13" s="8"/>
      <c r="F13" s="7"/>
      <c r="G13" s="20"/>
      <c r="H13" s="7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75">
      <c r="A14" s="6"/>
      <c r="B14" s="6"/>
      <c r="C14" s="5"/>
      <c r="D14" s="6"/>
      <c r="E14" s="8"/>
      <c r="F14" s="7"/>
      <c r="G14" s="20"/>
      <c r="H14" s="7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>
      <c r="A15" s="6"/>
      <c r="B15" s="23"/>
      <c r="C15" s="22"/>
      <c r="D15" s="6"/>
      <c r="E15" s="8"/>
      <c r="F15" s="38"/>
      <c r="G15" s="7"/>
      <c r="H15" s="7"/>
      <c r="I15" s="5"/>
      <c r="J15" s="75"/>
      <c r="K15" s="12"/>
      <c r="L15" s="12"/>
      <c r="M15" s="5"/>
      <c r="N15" s="5"/>
      <c r="O15" s="5"/>
      <c r="P15" s="5"/>
      <c r="Q15" s="5"/>
      <c r="R15" s="5"/>
      <c r="S15" s="5"/>
      <c r="T15" s="5"/>
      <c r="U15" s="5"/>
    </row>
    <row r="16" spans="1:21" ht="15.75">
      <c r="A16" s="23"/>
      <c r="B16" s="21"/>
      <c r="C16" s="22"/>
      <c r="D16" s="6"/>
      <c r="E16" s="8"/>
      <c r="F16" s="7"/>
      <c r="G16" s="10"/>
      <c r="H16" s="5"/>
      <c r="I16" s="3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2" ht="15.75">
      <c r="A17" s="61"/>
      <c r="B17" s="62"/>
      <c r="C17" s="63"/>
      <c r="D17" s="61"/>
      <c r="E17" s="57"/>
      <c r="F17" s="9"/>
      <c r="G17" s="9"/>
      <c r="H17">
        <f aca="true" t="shared" si="0" ref="H17:R17">SUM(H4:H16)</f>
        <v>43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 t="shared" si="0"/>
        <v>0</v>
      </c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>SUM(S4:S16)</f>
        <v>0</v>
      </c>
      <c r="T17">
        <f>SUM(T4:T16)</f>
        <v>0</v>
      </c>
      <c r="U17">
        <f>SUM(U4:U16)</f>
        <v>0</v>
      </c>
      <c r="V17">
        <f>SUM(H17:U17)</f>
        <v>43</v>
      </c>
    </row>
    <row r="18" spans="8:22" ht="12.75">
      <c r="H18">
        <f>H7+H6+H5+H4</f>
        <v>43</v>
      </c>
      <c r="K18">
        <f>SUM(K6:K16)</f>
        <v>0</v>
      </c>
      <c r="L18">
        <f>SUM(L6:L16)</f>
        <v>0</v>
      </c>
      <c r="M18">
        <f>M17</f>
        <v>0</v>
      </c>
      <c r="P18">
        <f>P16+P12+P10+P8+P5</f>
        <v>0</v>
      </c>
      <c r="Q18">
        <f>SUM(Q6:Q16)</f>
        <v>0</v>
      </c>
      <c r="R18">
        <f>SUM(R6:R16)</f>
        <v>0</v>
      </c>
      <c r="S18">
        <f>S12+S10+S5</f>
        <v>0</v>
      </c>
      <c r="U18">
        <f>U7+U10+U12+U13+U14</f>
        <v>0</v>
      </c>
      <c r="V18">
        <f>SUM(H18:U18)</f>
        <v>43</v>
      </c>
    </row>
  </sheetData>
  <sheetProtection/>
  <mergeCells count="22">
    <mergeCell ref="S1:S2"/>
    <mergeCell ref="T1:T2"/>
    <mergeCell ref="U1:U2"/>
    <mergeCell ref="A3:G3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Kārlis Kalniņš</dc:creator>
  <cp:keywords/>
  <dc:description/>
  <cp:lastModifiedBy>Kārlis Kalniņš</cp:lastModifiedBy>
  <cp:lastPrinted>2011-08-04T02:43:43Z</cp:lastPrinted>
  <dcterms:created xsi:type="dcterms:W3CDTF">2011-01-07T11:33:03Z</dcterms:created>
  <dcterms:modified xsi:type="dcterms:W3CDTF">2015-05-08T07:33:19Z</dcterms:modified>
  <cp:category/>
  <cp:version/>
  <cp:contentType/>
  <cp:contentStatus/>
</cp:coreProperties>
</file>