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195" windowHeight="7380" tabRatio="978" activeTab="0"/>
  </bookViews>
  <sheets>
    <sheet name="Komvērtējums" sheetId="1" r:id="rId1"/>
    <sheet name="A2" sheetId="2" r:id="rId2"/>
    <sheet name="Aquatics" sheetId="3" r:id="rId3"/>
    <sheet name="Ādaži" sheetId="4" r:id="rId4"/>
    <sheet name="Engures Sportam" sheetId="5" r:id="rId5"/>
    <sheet name="DTC Jaunība" sheetId="6" r:id="rId6"/>
    <sheet name="Reir Dobele" sheetId="7" r:id="rId7"/>
    <sheet name="Carnikavas SC" sheetId="8" r:id="rId8"/>
    <sheet name="Baltijas TK" sheetId="9" r:id="rId9"/>
    <sheet name="LSC tripower.lv " sheetId="10" r:id="rId10"/>
    <sheet name="Piramida TC" sheetId="11" r:id="rId11"/>
    <sheet name="MySport" sheetId="12" r:id="rId12"/>
    <sheet name="SPORTLAT" sheetId="13" r:id="rId13"/>
    <sheet name="ironman.lv" sheetId="14" r:id="rId14"/>
    <sheet name="Ventspils TK" sheetId="15" r:id="rId15"/>
    <sheet name="3KRīga" sheetId="16" r:id="rId16"/>
    <sheet name="Punkti" sheetId="17" r:id="rId17"/>
  </sheets>
  <definedNames>
    <definedName name="_ftnref1" localSheetId="16">'Punkti'!$B$3</definedName>
    <definedName name="_xlfn.SUMIFS" hidden="1">#NAME?</definedName>
  </definedNames>
  <calcPr fullCalcOnLoad="1"/>
</workbook>
</file>

<file path=xl/comments17.xml><?xml version="1.0" encoding="utf-8"?>
<comments xmlns="http://schemas.openxmlformats.org/spreadsheetml/2006/main">
  <authors>
    <author>anna</author>
  </authors>
  <commentList>
    <comment ref="D3" authorId="0">
      <text>
        <r>
          <rPr>
            <sz val="8"/>
            <rFont val="Tahoma"/>
            <family val="2"/>
          </rPr>
          <t>priekš komandu vērtējuma</t>
        </r>
      </text>
    </comment>
  </commentList>
</comments>
</file>

<file path=xl/sharedStrings.xml><?xml version="1.0" encoding="utf-8"?>
<sst xmlns="http://schemas.openxmlformats.org/spreadsheetml/2006/main" count="1063" uniqueCount="374">
  <si>
    <t>Vārds</t>
  </si>
  <si>
    <t>Uzvārds</t>
  </si>
  <si>
    <t>Ozoliņš</t>
  </si>
  <si>
    <t>Punkti, kopā</t>
  </si>
  <si>
    <t>Veinberga</t>
  </si>
  <si>
    <t>Sprukts</t>
  </si>
  <si>
    <t>Kuzmenko</t>
  </si>
  <si>
    <t>Mamedovs</t>
  </si>
  <si>
    <t>Vecuma grupa</t>
  </si>
  <si>
    <t>V60</t>
  </si>
  <si>
    <t>V50</t>
  </si>
  <si>
    <t>V40</t>
  </si>
  <si>
    <t>S50</t>
  </si>
  <si>
    <t>S40</t>
  </si>
  <si>
    <t>Mestere</t>
  </si>
  <si>
    <t>Punkti (ieskaite)</t>
  </si>
  <si>
    <t>Izcīnītā vieta</t>
  </si>
  <si>
    <t>SE, VE[1]</t>
  </si>
  <si>
    <t>Vecuma grupas*</t>
  </si>
  <si>
    <t>Veselības (tautas) klase (SV, VV)</t>
  </si>
  <si>
    <t>* SJE, SJD, SJC, SJB, SJA, SJ, S, S40, S50, VJE, VJD, VJC, VJB, VJA, VJ, V, V40, V50, V60</t>
  </si>
  <si>
    <r>
      <t>[1]</t>
    </r>
    <r>
      <rPr>
        <sz val="9"/>
        <rFont val="Times New Roman"/>
        <family val="1"/>
      </rPr>
      <t xml:space="preserve"> LČ Akvatlonā, akvatlonā Daugavpilī, supersprintā Dobelē, LČ olimpiskajā distancē Jelgavā un LČ sprintā Ventspilī šie punkti tiek piešķirti, skatoties pēc absolūtā vērtējuma, jo sacensībās nebūs SE un VE grupu. Ja sportists pēc absolūtā vērtējuma izcīnījis vairāk punktu nekā vecuma grupā, viņam piešķir absolūtā vērtējuma punktus vai otrādi.</t>
    </r>
  </si>
  <si>
    <t>V</t>
  </si>
  <si>
    <t>S</t>
  </si>
  <si>
    <t>komanda</t>
  </si>
  <si>
    <t>DTC Jaunība</t>
  </si>
  <si>
    <t>Dz.G.</t>
  </si>
  <si>
    <t>Duatlons, Rīga</t>
  </si>
  <si>
    <t xml:space="preserve">Artūrs </t>
  </si>
  <si>
    <t>LČ Ziemas triatlons</t>
  </si>
  <si>
    <t>Krosduatlons, Sigulda</t>
  </si>
  <si>
    <t>Krostriatlons, Jēkabpils</t>
  </si>
  <si>
    <t>Garā distance (1/2) (LČ), Valka</t>
  </si>
  <si>
    <t>Akvatlons, Jelgava</t>
  </si>
  <si>
    <t>Akvatlons, Daugavpils</t>
  </si>
  <si>
    <t>Supersprints, Dobele</t>
  </si>
  <si>
    <t>Triatlons, Vaidava</t>
  </si>
  <si>
    <t>Triatlons, Liepāja</t>
  </si>
  <si>
    <t>Krostriatlons, Ogre</t>
  </si>
  <si>
    <t>Triatlons, Rīga</t>
  </si>
  <si>
    <t xml:space="preserve">Edgars </t>
  </si>
  <si>
    <t xml:space="preserve">Timurs </t>
  </si>
  <si>
    <t xml:space="preserve">Kaspars </t>
  </si>
  <si>
    <t>VJ (V19)</t>
  </si>
  <si>
    <t xml:space="preserve">Vladimirs </t>
  </si>
  <si>
    <t xml:space="preserve">Sindija </t>
  </si>
  <si>
    <t>V9</t>
  </si>
  <si>
    <t>V11</t>
  </si>
  <si>
    <t>V13</t>
  </si>
  <si>
    <t>V15</t>
  </si>
  <si>
    <t>V17</t>
  </si>
  <si>
    <t>S9</t>
  </si>
  <si>
    <t>S11</t>
  </si>
  <si>
    <t>S13</t>
  </si>
  <si>
    <t>S15</t>
  </si>
  <si>
    <t>S17</t>
  </si>
  <si>
    <t>S19</t>
  </si>
  <si>
    <t>Akvatlons, Rīga</t>
  </si>
  <si>
    <t>Triatlons, Daugavpils</t>
  </si>
  <si>
    <t>Piramida tri.club</t>
  </si>
  <si>
    <t xml:space="preserve">Alena </t>
  </si>
  <si>
    <t>Ribakova</t>
  </si>
  <si>
    <t xml:space="preserve">Katrina </t>
  </si>
  <si>
    <t>Pavlovska</t>
  </si>
  <si>
    <t>Pušņakova</t>
  </si>
  <si>
    <t xml:space="preserve">Stanislavs </t>
  </si>
  <si>
    <t>Vaipans</t>
  </si>
  <si>
    <t xml:space="preserve">Ingvars </t>
  </si>
  <si>
    <t>Ivanovs</t>
  </si>
  <si>
    <t xml:space="preserve">Elza </t>
  </si>
  <si>
    <t>Stivriņš</t>
  </si>
  <si>
    <t>LK punktu uzskaites sistēma 2014. gada sezonai.</t>
  </si>
  <si>
    <t>Jānis</t>
  </si>
  <si>
    <t>Dainis</t>
  </si>
  <si>
    <t>Krasovskis</t>
  </si>
  <si>
    <t>SPORTLAT</t>
  </si>
  <si>
    <t>Kaspars</t>
  </si>
  <si>
    <t>Kārkliņš</t>
  </si>
  <si>
    <t>Salvis</t>
  </si>
  <si>
    <t>Brasavs</t>
  </si>
  <si>
    <t>Sergejs</t>
  </si>
  <si>
    <t>Rodionovs</t>
  </si>
  <si>
    <t>Ģirts</t>
  </si>
  <si>
    <t>Uldis</t>
  </si>
  <si>
    <t>Ķeņģis</t>
  </si>
  <si>
    <t>Fogels</t>
  </si>
  <si>
    <t>Gatis</t>
  </si>
  <si>
    <t>Viesturs</t>
  </si>
  <si>
    <t>Raimonds</t>
  </si>
  <si>
    <t>Garenčiks</t>
  </si>
  <si>
    <t>Juris</t>
  </si>
  <si>
    <t>Liepiņš</t>
  </si>
  <si>
    <t>Carnikavas sporta centrs</t>
  </si>
  <si>
    <t>Baltijas Triatlona klubs</t>
  </si>
  <si>
    <t>Laimonis</t>
  </si>
  <si>
    <t>Daugavietis</t>
  </si>
  <si>
    <t>Gints</t>
  </si>
  <si>
    <t>Kristaps</t>
  </si>
  <si>
    <t>Vjačeslavs</t>
  </si>
  <si>
    <t>Žunda</t>
  </si>
  <si>
    <t>Renārs</t>
  </si>
  <si>
    <t>Artis</t>
  </si>
  <si>
    <t>Siliņš</t>
  </si>
  <si>
    <t>Oskars</t>
  </si>
  <si>
    <t>Cimermanis</t>
  </si>
  <si>
    <t>Arnis</t>
  </si>
  <si>
    <t>Sandis</t>
  </si>
  <si>
    <t>Gaida</t>
  </si>
  <si>
    <t>Bite</t>
  </si>
  <si>
    <t>AQUATICS</t>
  </si>
  <si>
    <t>Anastasija</t>
  </si>
  <si>
    <t>Viktorija</t>
  </si>
  <si>
    <t>Daniela</t>
  </si>
  <si>
    <t xml:space="preserve">Mārcis </t>
  </si>
  <si>
    <t>Pinups</t>
  </si>
  <si>
    <t>Galimžanovs</t>
  </si>
  <si>
    <t xml:space="preserve">Emīls Eduards </t>
  </si>
  <si>
    <t>Dūmiņš</t>
  </si>
  <si>
    <t xml:space="preserve">Kristaps </t>
  </si>
  <si>
    <t>Siltumēns</t>
  </si>
  <si>
    <t xml:space="preserve">Laura </t>
  </si>
  <si>
    <t>Laimiņa</t>
  </si>
  <si>
    <t xml:space="preserve">Emely </t>
  </si>
  <si>
    <t>Gabler</t>
  </si>
  <si>
    <t xml:space="preserve">Violeta </t>
  </si>
  <si>
    <t>Levinoka</t>
  </si>
  <si>
    <t xml:space="preserve">Linda </t>
  </si>
  <si>
    <t>Siliņa</t>
  </si>
  <si>
    <t xml:space="preserve">Raimonds </t>
  </si>
  <si>
    <t>Levickis</t>
  </si>
  <si>
    <t xml:space="preserve">Jēkabs </t>
  </si>
  <si>
    <t>Audzēvičs</t>
  </si>
  <si>
    <t xml:space="preserve">Kirils </t>
  </si>
  <si>
    <t xml:space="preserve">Markuss </t>
  </si>
  <si>
    <t>Ubavičs</t>
  </si>
  <si>
    <t xml:space="preserve">Letīcija </t>
  </si>
  <si>
    <t xml:space="preserve">Leoni </t>
  </si>
  <si>
    <t xml:space="preserve">Kitija </t>
  </si>
  <si>
    <t>Siltumēna</t>
  </si>
  <si>
    <t xml:space="preserve">Diāna </t>
  </si>
  <si>
    <t>Besedina</t>
  </si>
  <si>
    <t>Eihmane</t>
  </si>
  <si>
    <t xml:space="preserve">Ričards </t>
  </si>
  <si>
    <t>Sniedze</t>
  </si>
  <si>
    <t xml:space="preserve">Pauls </t>
  </si>
  <si>
    <t xml:space="preserve">Danila </t>
  </si>
  <si>
    <t>Proščinko</t>
  </si>
  <si>
    <t xml:space="preserve">Daniels </t>
  </si>
  <si>
    <t>Gubanovs</t>
  </si>
  <si>
    <t xml:space="preserve">Valters </t>
  </si>
  <si>
    <t>Soms</t>
  </si>
  <si>
    <t>Aninkovs</t>
  </si>
  <si>
    <t xml:space="preserve">Haralds </t>
  </si>
  <si>
    <t>Dūzis</t>
  </si>
  <si>
    <t xml:space="preserve">Raivis </t>
  </si>
  <si>
    <t>Inozemcevs</t>
  </si>
  <si>
    <t>Ādaži</t>
  </si>
  <si>
    <t xml:space="preserve">Marta </t>
  </si>
  <si>
    <t>Zaremba</t>
  </si>
  <si>
    <t xml:space="preserve">Arta </t>
  </si>
  <si>
    <t xml:space="preserve">Līga </t>
  </si>
  <si>
    <t>Kuraša</t>
  </si>
  <si>
    <t xml:space="preserve">Niks Aleksis </t>
  </si>
  <si>
    <t>Janovičs</t>
  </si>
  <si>
    <t xml:space="preserve">Iļja </t>
  </si>
  <si>
    <t>Zilis</t>
  </si>
  <si>
    <t xml:space="preserve">Elvins </t>
  </si>
  <si>
    <t>Freijs</t>
  </si>
  <si>
    <t xml:space="preserve">Roberts </t>
  </si>
  <si>
    <t xml:space="preserve">Filips </t>
  </si>
  <si>
    <t>Freimanis</t>
  </si>
  <si>
    <t>Lignickis</t>
  </si>
  <si>
    <t xml:space="preserve">Guntis </t>
  </si>
  <si>
    <t>Kurašs</t>
  </si>
  <si>
    <t>Piramida / triathlon club</t>
  </si>
  <si>
    <t>DTC”Jaunība</t>
  </si>
  <si>
    <t xml:space="preserve">Viktors   </t>
  </si>
  <si>
    <t>Žigarkovs</t>
  </si>
  <si>
    <t xml:space="preserve">Gints   </t>
  </si>
  <si>
    <t>Skroderis</t>
  </si>
  <si>
    <t xml:space="preserve">Māris </t>
  </si>
  <si>
    <t>Liepa</t>
  </si>
  <si>
    <t xml:space="preserve">Anatolijs     </t>
  </si>
  <si>
    <t>Levša</t>
  </si>
  <si>
    <t xml:space="preserve">Deniss  </t>
  </si>
  <si>
    <t>Kovaļenko</t>
  </si>
  <si>
    <t>Ventspils triatlona klubs</t>
  </si>
  <si>
    <t>3KRīga</t>
  </si>
  <si>
    <t xml:space="preserve">Olafs </t>
  </si>
  <si>
    <t xml:space="preserve">Gvido </t>
  </si>
  <si>
    <t>Princis</t>
  </si>
  <si>
    <t xml:space="preserve">Artemijs </t>
  </si>
  <si>
    <t>Latisevs</t>
  </si>
  <si>
    <t xml:space="preserve">Aivars   </t>
  </si>
  <si>
    <t>Uzuls</t>
  </si>
  <si>
    <t>REIR Dobele</t>
  </si>
  <si>
    <t xml:space="preserve">Žanis </t>
  </si>
  <si>
    <t>Šteinerts</t>
  </si>
  <si>
    <t xml:space="preserve">Zigmars  </t>
  </si>
  <si>
    <t>Kalvans</t>
  </si>
  <si>
    <t>Fortels</t>
  </si>
  <si>
    <t>Borodins</t>
  </si>
  <si>
    <t xml:space="preserve">Elvis </t>
  </si>
  <si>
    <t xml:space="preserve">Artjoms  </t>
  </si>
  <si>
    <t>Gajevskis</t>
  </si>
  <si>
    <t xml:space="preserve">Kristiāna  </t>
  </si>
  <si>
    <t>Kalniņa</t>
  </si>
  <si>
    <t xml:space="preserve">Hanna  </t>
  </si>
  <si>
    <t>Neilande</t>
  </si>
  <si>
    <t>Jeršovs</t>
  </si>
  <si>
    <t xml:space="preserve">Dārta </t>
  </si>
  <si>
    <t xml:space="preserve">Elizabete  </t>
  </si>
  <si>
    <t>Grūba</t>
  </si>
  <si>
    <t xml:space="preserve">Anna </t>
  </si>
  <si>
    <t>Apšeniece</t>
  </si>
  <si>
    <t xml:space="preserve">Eduards </t>
  </si>
  <si>
    <t>Antens</t>
  </si>
  <si>
    <t xml:space="preserve">Verners </t>
  </si>
  <si>
    <t>Veinbergs</t>
  </si>
  <si>
    <t>Birulis</t>
  </si>
  <si>
    <t xml:space="preserve">Emīls  </t>
  </si>
  <si>
    <t>Smildziņš</t>
  </si>
  <si>
    <t xml:space="preserve">Rainers </t>
  </si>
  <si>
    <t>Mozulis</t>
  </si>
  <si>
    <t xml:space="preserve">Elvis  </t>
  </si>
  <si>
    <t>Dāboliņš</t>
  </si>
  <si>
    <t xml:space="preserve">Elīza Enija </t>
  </si>
  <si>
    <t>Dūmiņa</t>
  </si>
  <si>
    <t xml:space="preserve">Patriks </t>
  </si>
  <si>
    <t>Legzdins</t>
  </si>
  <si>
    <t xml:space="preserve">Valērija  </t>
  </si>
  <si>
    <t>Brankova</t>
  </si>
  <si>
    <t xml:space="preserve">Rūta  </t>
  </si>
  <si>
    <t>Aizupiete</t>
  </si>
  <si>
    <t xml:space="preserve">Laura  </t>
  </si>
  <si>
    <t>Šlosa</t>
  </si>
  <si>
    <t>Laura</t>
  </si>
  <si>
    <t>Konovalova</t>
  </si>
  <si>
    <t>A2</t>
  </si>
  <si>
    <t>Ineta</t>
  </si>
  <si>
    <t>Lemese</t>
  </si>
  <si>
    <t>Monika</t>
  </si>
  <si>
    <t>LSC/tripower.lv </t>
  </si>
  <si>
    <t>Demko</t>
  </si>
  <si>
    <t>Alekssejs</t>
  </si>
  <si>
    <t>Anspoks</t>
  </si>
  <si>
    <t>Linards</t>
  </si>
  <si>
    <t>Veits</t>
  </si>
  <si>
    <t>Ivars</t>
  </si>
  <si>
    <t>Maļinovskis</t>
  </si>
  <si>
    <t>Tomass</t>
  </si>
  <si>
    <t>Lauris</t>
  </si>
  <si>
    <t>Gorba</t>
  </si>
  <si>
    <t>Deniss</t>
  </si>
  <si>
    <t>Ostups</t>
  </si>
  <si>
    <t>Andersons</t>
  </si>
  <si>
    <t>Arvils</t>
  </si>
  <si>
    <t>Helvijs Jānis</t>
  </si>
  <si>
    <t>Matjuhina</t>
  </si>
  <si>
    <t>Engures Sportam</t>
  </si>
  <si>
    <t>Krišs</t>
  </si>
  <si>
    <t>Breikšs</t>
  </si>
  <si>
    <t>Želubovskis</t>
  </si>
  <si>
    <t>Endijs Ralfs</t>
  </si>
  <si>
    <t>Butāns</t>
  </si>
  <si>
    <t>Gūtmanis</t>
  </si>
  <si>
    <t>Ernests</t>
  </si>
  <si>
    <t>Streļčenoks</t>
  </si>
  <si>
    <t>Matvejs</t>
  </si>
  <si>
    <t>Gailis</t>
  </si>
  <si>
    <t>Kristers Matīss</t>
  </si>
  <si>
    <t>Apšenieks</t>
  </si>
  <si>
    <t>Pauls</t>
  </si>
  <si>
    <t>Bērziņa</t>
  </si>
  <si>
    <t>Luize</t>
  </si>
  <si>
    <t>Tavaress</t>
  </si>
  <si>
    <t>Toms Roberts</t>
  </si>
  <si>
    <t>Rubenis</t>
  </si>
  <si>
    <t>Mārcis Mārtiņš</t>
  </si>
  <si>
    <t>Zbitkovska</t>
  </si>
  <si>
    <t>Anna</t>
  </si>
  <si>
    <t>Dagilis</t>
  </si>
  <si>
    <t>Līcis-Līcītis</t>
  </si>
  <si>
    <t>Rainers</t>
  </si>
  <si>
    <t>Zvīgulis</t>
  </si>
  <si>
    <t>Dāvis</t>
  </si>
  <si>
    <t>Godenkovs</t>
  </si>
  <si>
    <t>Dmitrijevs</t>
  </si>
  <si>
    <t>Andrejs</t>
  </si>
  <si>
    <t>Nagibins</t>
  </si>
  <si>
    <t>Maksims</t>
  </si>
  <si>
    <t xml:space="preserve">Bula </t>
  </si>
  <si>
    <t>Beāte</t>
  </si>
  <si>
    <t>Gauračs</t>
  </si>
  <si>
    <t>Emīls-Rūdolfs</t>
  </si>
  <si>
    <t>Medne</t>
  </si>
  <si>
    <t>Baiba</t>
  </si>
  <si>
    <t>Leitāne</t>
  </si>
  <si>
    <t>Kuzins</t>
  </si>
  <si>
    <t>Briedis</t>
  </si>
  <si>
    <t>Klāvs</t>
  </si>
  <si>
    <t>Pauniņš</t>
  </si>
  <si>
    <t>Mikus</t>
  </si>
  <si>
    <t>Priedēns</t>
  </si>
  <si>
    <t>Konošonoks</t>
  </si>
  <si>
    <t>Benhens</t>
  </si>
  <si>
    <t>Tērauds</t>
  </si>
  <si>
    <t>Gronskis</t>
  </si>
  <si>
    <t>Rinalds</t>
  </si>
  <si>
    <t>Kļavnieks</t>
  </si>
  <si>
    <t>Vladimrs</t>
  </si>
  <si>
    <t>Mārtiņš</t>
  </si>
  <si>
    <t>Mažulis</t>
  </si>
  <si>
    <t>Linde</t>
  </si>
  <si>
    <t>Kleins</t>
  </si>
  <si>
    <t>ironman.lv</t>
  </si>
  <si>
    <t>Kalveits</t>
  </si>
  <si>
    <t>Lukša</t>
  </si>
  <si>
    <t>Roberts</t>
  </si>
  <si>
    <t>(5 labākie rezultāti katrās sacensībās)</t>
  </si>
  <si>
    <t>Komandas nosaukums</t>
  </si>
  <si>
    <t>Vieta</t>
  </si>
  <si>
    <t>Mesters</t>
  </si>
  <si>
    <t xml:space="preserve">Niks </t>
  </si>
  <si>
    <t>Roga</t>
  </si>
  <si>
    <t>Antra</t>
  </si>
  <si>
    <t>Emīls</t>
  </si>
  <si>
    <t>Horužonoks</t>
  </si>
  <si>
    <t>Valters</t>
  </si>
  <si>
    <t>Raivis</t>
  </si>
  <si>
    <t>Toms</t>
  </si>
  <si>
    <t>Rihards</t>
  </si>
  <si>
    <t>Rimants</t>
  </si>
  <si>
    <t>Engures sportam</t>
  </si>
  <si>
    <t>Ance</t>
  </si>
  <si>
    <t>Jefimova</t>
  </si>
  <si>
    <t>Kočmarjova</t>
  </si>
  <si>
    <t>Patmalniece</t>
  </si>
  <si>
    <t>Rūta</t>
  </si>
  <si>
    <t>Everte</t>
  </si>
  <si>
    <t>Rudīte</t>
  </si>
  <si>
    <t>Evita</t>
  </si>
  <si>
    <t>Lebedeva</t>
  </si>
  <si>
    <t>Anita</t>
  </si>
  <si>
    <t>Olga</t>
  </si>
  <si>
    <t>Krūkle</t>
  </si>
  <si>
    <t>Elīna</t>
  </si>
  <si>
    <t>Punkti kopā</t>
  </si>
  <si>
    <t>Punkti ieskaitē</t>
  </si>
  <si>
    <t>Vita</t>
  </si>
  <si>
    <t>Lanceniece</t>
  </si>
  <si>
    <t>Alksnis</t>
  </si>
  <si>
    <t>Babris</t>
  </si>
  <si>
    <t>Zunda</t>
  </si>
  <si>
    <t xml:space="preserve">Antis </t>
  </si>
  <si>
    <t>Kaimiņš</t>
  </si>
  <si>
    <t xml:space="preserve">Jānis </t>
  </si>
  <si>
    <t xml:space="preserve">Kristers </t>
  </si>
  <si>
    <t>Mihļevičs</t>
  </si>
  <si>
    <t xml:space="preserve">Ņikita </t>
  </si>
  <si>
    <t>Agnis</t>
  </si>
  <si>
    <t>MySport</t>
  </si>
  <si>
    <t>Patrijuks</t>
  </si>
  <si>
    <t xml:space="preserve">Aleksandrs </t>
  </si>
  <si>
    <t>Vanags</t>
  </si>
  <si>
    <t>Kārlis</t>
  </si>
  <si>
    <t>Damškalns</t>
  </si>
  <si>
    <t>Lūsis</t>
  </si>
  <si>
    <t>I</t>
  </si>
  <si>
    <t>II</t>
  </si>
  <si>
    <t>III</t>
  </si>
  <si>
    <t>Karkins</t>
  </si>
  <si>
    <t xml:space="preserve">Antons </t>
  </si>
  <si>
    <t>Keišs</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</si>
</sst>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0;\-&quot;Ls&quot;#,##0"/>
    <numFmt numFmtId="165" formatCode="&quot;Ls&quot;#,##0;[Red]\-&quot;Ls&quot;#,##0"/>
    <numFmt numFmtId="166" formatCode="&quot;Ls&quot;#,##0.00;\-&quot;Ls&quot;#,##0.00"/>
    <numFmt numFmtId="167" formatCode="&quot;Ls&quot;#,##0.00;[Red]\-&quot;Ls&quot;#,##0.00"/>
    <numFmt numFmtId="168" formatCode="_-&quot;Ls&quot;* #,##0_-;\-&quot;Ls&quot;* #,##0_-;_-&quot;Ls&quot;* &quot;-&quot;_-;_-@_-"/>
    <numFmt numFmtId="169" formatCode="_-&quot;Ls&quot;* #,##0.00_-;\-&quot;Ls&quot;* #,##0.00_-;_-&quot;Ls&quot;* &quot;-&quot;??_-;_-@_-"/>
    <numFmt numFmtId="170" formatCode="[$-426]dddd\,\ yyyy&quot;. gada &quot;d\.\ mmmm"/>
    <numFmt numFmtId="171" formatCode="&quot;Yes&quot;;&quot;Yes&quot;;&quot;No&quot;"/>
    <numFmt numFmtId="172" formatCode="&quot;True&quot;;&quot;True&quot;;&quot;False&quot;"/>
    <numFmt numFmtId="173" formatCode="&quot;On&quot;;&quot;On&quot;;&quot;Off&quot;"/>
    <numFmt numFmtId="174" formatCode="[$€-2]\ #,##0.00_);[Red]\([$€-2]\ #,##0.00\)"/>
    <numFmt numFmtId="175" formatCode="mmm/yyyy"/>
    <numFmt numFmtId="176" formatCode="0.0"/>
    <numFmt numFmtId="177" formatCode="&quot;Jā&quot;;&quot;Jā&quot;;&quot;Nē&quot;"/>
    <numFmt numFmtId="178" formatCode="&quot;Patiess&quot;;&quot;Patiess&quot;;&quot;Aplams&quot;"/>
    <numFmt numFmtId="179" formatCode="&quot;Ieslēgts&quot;;&quot;Ieslēgts&quot;;&quot;Izslēgts&quot;"/>
    <numFmt numFmtId="180" formatCode="[$€-2]\ #\ ##,000_);[Red]\([$€-2]\ #\ ##,000\)"/>
  </numFmts>
  <fonts count="58">
    <font>
      <sz val="10"/>
      <name val="Arial"/>
      <family val="0"/>
    </font>
    <font>
      <sz val="12"/>
      <name val="Times New Roman"/>
      <family val="1"/>
    </font>
    <font>
      <b/>
      <sz val="12"/>
      <name val="Times New Roman"/>
      <family val="1"/>
    </font>
    <font>
      <u val="single"/>
      <sz val="10"/>
      <color indexed="12"/>
      <name val="Arial"/>
      <family val="2"/>
    </font>
    <font>
      <u val="single"/>
      <sz val="10"/>
      <color indexed="36"/>
      <name val="Arial"/>
      <family val="2"/>
    </font>
    <font>
      <sz val="8"/>
      <name val="Arial"/>
      <family val="2"/>
    </font>
    <font>
      <sz val="8"/>
      <name val="Tahoma"/>
      <family val="2"/>
    </font>
    <font>
      <b/>
      <sz val="12"/>
      <name val="Arial"/>
      <family val="2"/>
    </font>
    <font>
      <sz val="12"/>
      <name val="Arial"/>
      <family val="2"/>
    </font>
    <font>
      <b/>
      <sz val="10"/>
      <name val="Times New Roman"/>
      <family val="1"/>
    </font>
    <font>
      <b/>
      <sz val="8"/>
      <name val="Times New Roman"/>
      <family val="1"/>
    </font>
    <font>
      <sz val="9"/>
      <name val="Times New Roman"/>
      <family val="1"/>
    </font>
    <font>
      <b/>
      <sz val="9"/>
      <name val="Times New Roman"/>
      <family val="1"/>
    </font>
    <font>
      <sz val="11"/>
      <name val="Times New Roman"/>
      <family val="1"/>
    </font>
    <font>
      <vertAlign val="superscript"/>
      <sz val="9"/>
      <name val="Times New Roman"/>
      <family val="1"/>
    </font>
    <font>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4">
    <xf numFmtId="0" fontId="0" fillId="0" borderId="0" xfId="0" applyAlignment="1">
      <alignment/>
    </xf>
    <xf numFmtId="0" fontId="7" fillId="0" borderId="0" xfId="0" applyFont="1" applyAlignment="1">
      <alignment/>
    </xf>
    <xf numFmtId="0" fontId="8" fillId="0" borderId="0" xfId="0" applyFont="1" applyAlignment="1">
      <alignment/>
    </xf>
    <xf numFmtId="0" fontId="1" fillId="0" borderId="0" xfId="0" applyFont="1" applyFill="1" applyBorder="1" applyAlignment="1">
      <alignment/>
    </xf>
    <xf numFmtId="0" fontId="1" fillId="0" borderId="0" xfId="0" applyFont="1" applyFill="1" applyAlignment="1">
      <alignment/>
    </xf>
    <xf numFmtId="0" fontId="1" fillId="0" borderId="10" xfId="0" applyFont="1" applyFill="1" applyBorder="1" applyAlignment="1">
      <alignment horizontal="center"/>
    </xf>
    <xf numFmtId="0" fontId="1" fillId="0" borderId="10" xfId="0" applyFont="1" applyFill="1" applyBorder="1" applyAlignment="1">
      <alignment/>
    </xf>
    <xf numFmtId="0" fontId="2" fillId="0" borderId="10" xfId="0" applyFont="1" applyFill="1" applyBorder="1" applyAlignment="1">
      <alignment horizontal="center"/>
    </xf>
    <xf numFmtId="14" fontId="1" fillId="0" borderId="10" xfId="0" applyNumberFormat="1"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3" fillId="0" borderId="13" xfId="53" applyFont="1" applyBorder="1" applyAlignment="1" applyProtection="1">
      <alignment horizontal="center" vertical="top" wrapText="1"/>
      <protection/>
    </xf>
    <xf numFmtId="0" fontId="11" fillId="0" borderId="14" xfId="0" applyFont="1" applyBorder="1" applyAlignment="1">
      <alignment horizontal="center" vertical="top" wrapText="1"/>
    </xf>
    <xf numFmtId="0" fontId="11" fillId="0" borderId="15" xfId="0" applyFont="1" applyBorder="1" applyAlignment="1">
      <alignment horizontal="center" wrapText="1"/>
    </xf>
    <xf numFmtId="0" fontId="11" fillId="0" borderId="15" xfId="0" applyFont="1" applyBorder="1" applyAlignment="1">
      <alignment horizontal="center" vertical="top" wrapText="1"/>
    </xf>
    <xf numFmtId="0" fontId="1" fillId="0" borderId="0" xfId="0" applyFont="1" applyFill="1" applyBorder="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xf>
    <xf numFmtId="0" fontId="2" fillId="0" borderId="10" xfId="0" applyFont="1" applyFill="1" applyBorder="1" applyAlignment="1">
      <alignment horizontal="center" vertical="center" wrapText="1"/>
    </xf>
    <xf numFmtId="1" fontId="1" fillId="0" borderId="10" xfId="0" applyNumberFormat="1" applyFont="1" applyFill="1" applyBorder="1" applyAlignment="1">
      <alignment/>
    </xf>
    <xf numFmtId="1" fontId="1" fillId="0" borderId="10" xfId="0" applyNumberFormat="1" applyFont="1" applyFill="1" applyBorder="1" applyAlignment="1">
      <alignment horizontal="center"/>
    </xf>
    <xf numFmtId="0" fontId="1" fillId="33" borderId="16" xfId="0" applyFont="1" applyFill="1" applyBorder="1" applyAlignment="1">
      <alignment/>
    </xf>
    <xf numFmtId="0" fontId="0" fillId="0" borderId="0" xfId="0" applyBorder="1" applyAlignment="1">
      <alignment/>
    </xf>
    <xf numFmtId="0" fontId="0" fillId="0" borderId="0" xfId="0" applyFont="1" applyAlignment="1">
      <alignment/>
    </xf>
    <xf numFmtId="0" fontId="2" fillId="33" borderId="11" xfId="0" applyFont="1" applyFill="1" applyBorder="1" applyAlignment="1">
      <alignment horizontal="center"/>
    </xf>
    <xf numFmtId="0" fontId="2" fillId="33" borderId="10" xfId="0" applyFont="1" applyFill="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pplyProtection="1">
      <alignment horizontal="center"/>
      <protection locked="0"/>
    </xf>
    <xf numFmtId="0" fontId="1" fillId="0" borderId="10" xfId="0" applyFont="1" applyBorder="1" applyAlignment="1">
      <alignment/>
    </xf>
    <xf numFmtId="0" fontId="1" fillId="0" borderId="10" xfId="0" applyFont="1" applyFill="1" applyBorder="1" applyAlignment="1" applyProtection="1">
      <alignment/>
      <protection locked="0"/>
    </xf>
    <xf numFmtId="2" fontId="0" fillId="0" borderId="0" xfId="0" applyNumberFormat="1" applyAlignment="1">
      <alignment horizontal="right"/>
    </xf>
    <xf numFmtId="2" fontId="0" fillId="0" borderId="0" xfId="0" applyNumberFormat="1" applyAlignment="1">
      <alignment/>
    </xf>
    <xf numFmtId="0" fontId="1" fillId="33" borderId="11" xfId="0" applyFont="1" applyFill="1" applyBorder="1" applyAlignment="1">
      <alignment horizontal="center"/>
    </xf>
    <xf numFmtId="0" fontId="1" fillId="0" borderId="10" xfId="0" applyFont="1" applyFill="1" applyBorder="1" applyAlignment="1">
      <alignment horizontal="center" vertical="center" wrapText="1"/>
    </xf>
    <xf numFmtId="0" fontId="1" fillId="0" borderId="10" xfId="0" applyFont="1" applyBorder="1" applyAlignment="1" applyProtection="1">
      <alignment/>
      <protection locked="0"/>
    </xf>
    <xf numFmtId="0" fontId="0" fillId="0" borderId="0" xfId="0" applyAlignment="1">
      <alignment horizontal="right"/>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10" xfId="0" applyFont="1" applyBorder="1" applyAlignment="1">
      <alignment horizont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 fontId="1" fillId="33" borderId="10" xfId="0" applyNumberFormat="1" applyFont="1" applyFill="1" applyBorder="1" applyAlignment="1">
      <alignment horizontal="center"/>
    </xf>
    <xf numFmtId="0" fontId="53" fillId="0" borderId="0" xfId="0" applyFont="1" applyAlignment="1">
      <alignment/>
    </xf>
    <xf numFmtId="2" fontId="53" fillId="0" borderId="0" xfId="0" applyNumberFormat="1" applyFont="1" applyAlignment="1">
      <alignment horizontal="right"/>
    </xf>
    <xf numFmtId="2" fontId="53" fillId="0" borderId="0" xfId="0" applyNumberFormat="1" applyFont="1" applyAlignment="1">
      <alignment/>
    </xf>
    <xf numFmtId="0" fontId="53" fillId="0" borderId="0" xfId="0" applyFont="1" applyBorder="1" applyAlignment="1">
      <alignment/>
    </xf>
    <xf numFmtId="0" fontId="9" fillId="32" borderId="10" xfId="0" applyFont="1" applyFill="1" applyBorder="1" applyAlignment="1">
      <alignment horizontal="center" vertical="center" wrapText="1"/>
    </xf>
    <xf numFmtId="14" fontId="1" fillId="33" borderId="10" xfId="0" applyNumberFormat="1" applyFont="1" applyFill="1" applyBorder="1" applyAlignment="1">
      <alignment horizontal="center"/>
    </xf>
    <xf numFmtId="1"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xf>
    <xf numFmtId="0" fontId="1" fillId="0" borderId="10" xfId="0" applyFont="1" applyFill="1" applyBorder="1" applyAlignment="1">
      <alignment horizontal="center" textRotation="90"/>
    </xf>
    <xf numFmtId="0" fontId="1" fillId="0" borderId="10" xfId="0" applyFont="1" applyFill="1" applyBorder="1" applyAlignment="1">
      <alignment textRotation="90"/>
    </xf>
    <xf numFmtId="0" fontId="1" fillId="33" borderId="10" xfId="0" applyFont="1" applyFill="1" applyBorder="1" applyAlignment="1" applyProtection="1">
      <alignment/>
      <protection locked="0"/>
    </xf>
    <xf numFmtId="0" fontId="1" fillId="0" borderId="10" xfId="0" applyFont="1" applyFill="1" applyBorder="1" applyAlignment="1">
      <alignment horizontal="left"/>
    </xf>
    <xf numFmtId="0" fontId="1" fillId="0" borderId="10" xfId="0" applyFont="1" applyFill="1" applyBorder="1" applyAlignment="1" applyProtection="1">
      <alignment horizontal="left"/>
      <protection locked="0"/>
    </xf>
    <xf numFmtId="0" fontId="1" fillId="0" borderId="10" xfId="0" applyFont="1" applyFill="1" applyBorder="1" applyAlignment="1">
      <alignment horizontal="left" vertical="center"/>
    </xf>
    <xf numFmtId="0" fontId="55" fillId="0" borderId="10" xfId="0" applyFont="1" applyBorder="1" applyAlignment="1">
      <alignment horizontal="center"/>
    </xf>
    <xf numFmtId="0" fontId="1" fillId="33" borderId="16" xfId="0" applyFont="1" applyFill="1" applyBorder="1" applyAlignment="1">
      <alignment horizontal="center"/>
    </xf>
    <xf numFmtId="0" fontId="1" fillId="0" borderId="16" xfId="0" applyFont="1" applyFill="1" applyBorder="1" applyAlignment="1">
      <alignment/>
    </xf>
    <xf numFmtId="1" fontId="1" fillId="33" borderId="10" xfId="0" applyNumberFormat="1" applyFont="1" applyFill="1" applyBorder="1" applyAlignment="1">
      <alignment/>
    </xf>
    <xf numFmtId="0" fontId="1" fillId="33" borderId="10" xfId="0" applyFont="1" applyFill="1" applyBorder="1" applyAlignment="1">
      <alignment horizontal="center" wrapText="1"/>
    </xf>
    <xf numFmtId="1" fontId="0" fillId="0" borderId="0" xfId="0" applyNumberFormat="1" applyAlignment="1">
      <alignment/>
    </xf>
    <xf numFmtId="0" fontId="16" fillId="0" borderId="17" xfId="0" applyFont="1" applyBorder="1" applyAlignment="1">
      <alignment horizontal="center"/>
    </xf>
    <xf numFmtId="0" fontId="0" fillId="0" borderId="10" xfId="0" applyBorder="1" applyAlignment="1">
      <alignment/>
    </xf>
    <xf numFmtId="1" fontId="0" fillId="0" borderId="10" xfId="0" applyNumberFormat="1" applyBorder="1" applyAlignment="1">
      <alignment/>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xf>
    <xf numFmtId="0" fontId="0" fillId="0" borderId="25" xfId="0" applyBorder="1" applyAlignment="1">
      <alignment/>
    </xf>
    <xf numFmtId="14" fontId="1"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right"/>
    </xf>
    <xf numFmtId="0" fontId="55"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horizontal="center"/>
    </xf>
    <xf numFmtId="0" fontId="1" fillId="33" borderId="10" xfId="0" applyFont="1" applyFill="1" applyBorder="1" applyAlignment="1">
      <alignment horizontal="center" vertical="top"/>
    </xf>
    <xf numFmtId="0" fontId="1" fillId="0" borderId="0" xfId="0" applyFont="1" applyFill="1" applyBorder="1" applyAlignment="1">
      <alignment horizontal="left"/>
    </xf>
    <xf numFmtId="0" fontId="1" fillId="33" borderId="10" xfId="0" applyFont="1" applyFill="1" applyBorder="1" applyAlignment="1">
      <alignment vertical="top" wrapText="1"/>
    </xf>
    <xf numFmtId="0" fontId="1" fillId="0" borderId="0" xfId="0" applyFont="1" applyBorder="1" applyAlignment="1" applyProtection="1">
      <alignment/>
      <protection locked="0"/>
    </xf>
    <xf numFmtId="0" fontId="13" fillId="0" borderId="10" xfId="0" applyFont="1" applyBorder="1" applyAlignment="1">
      <alignment horizontal="center" wrapText="1"/>
    </xf>
    <xf numFmtId="14" fontId="1" fillId="33" borderId="0" xfId="0" applyNumberFormat="1" applyFont="1" applyFill="1" applyBorder="1" applyAlignment="1">
      <alignment horizontal="center"/>
    </xf>
    <xf numFmtId="0" fontId="1" fillId="33" borderId="0" xfId="0" applyFont="1" applyFill="1" applyBorder="1" applyAlignment="1" applyProtection="1">
      <alignment/>
      <protection locked="0"/>
    </xf>
    <xf numFmtId="0" fontId="15" fillId="33" borderId="0" xfId="0" applyFont="1" applyFill="1" applyBorder="1" applyAlignment="1">
      <alignment horizontal="center" wrapText="1"/>
    </xf>
    <xf numFmtId="0" fontId="15" fillId="33" borderId="0" xfId="0" applyFont="1" applyFill="1" applyBorder="1" applyAlignment="1">
      <alignment horizontal="right" wrapText="1"/>
    </xf>
    <xf numFmtId="0" fontId="56" fillId="0" borderId="0" xfId="0" applyFont="1" applyAlignment="1">
      <alignment horizontal="left" vertical="center" wrapText="1"/>
    </xf>
    <xf numFmtId="0" fontId="0" fillId="33" borderId="10" xfId="0" applyFill="1" applyBorder="1" applyAlignment="1">
      <alignment/>
    </xf>
    <xf numFmtId="0" fontId="0" fillId="33" borderId="24" xfId="0" applyFill="1" applyBorder="1" applyAlignment="1">
      <alignment/>
    </xf>
    <xf numFmtId="0" fontId="0" fillId="0" borderId="0" xfId="0" applyAlignment="1">
      <alignment horizontal="center"/>
    </xf>
    <xf numFmtId="1" fontId="0" fillId="0" borderId="0" xfId="0" applyNumberFormat="1" applyAlignment="1">
      <alignment horizontal="center"/>
    </xf>
    <xf numFmtId="1" fontId="0" fillId="0" borderId="22" xfId="0" applyNumberFormat="1" applyBorder="1" applyAlignment="1">
      <alignment/>
    </xf>
    <xf numFmtId="0" fontId="16" fillId="0" borderId="0" xfId="0" applyFont="1" applyAlignment="1">
      <alignment horizontal="center"/>
    </xf>
    <xf numFmtId="0" fontId="2"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textRotation="90" wrapText="1"/>
    </xf>
    <xf numFmtId="0" fontId="11" fillId="0" borderId="10" xfId="0" applyFont="1" applyFill="1" applyBorder="1" applyAlignment="1">
      <alignment horizontal="center" textRotation="90"/>
    </xf>
    <xf numFmtId="0" fontId="9" fillId="32" borderId="27"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9" fillId="32" borderId="1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26" xfId="0" applyFont="1" applyFill="1" applyBorder="1" applyAlignment="1">
      <alignment horizontal="center" textRotation="90" wrapText="1"/>
    </xf>
    <xf numFmtId="0" fontId="15" fillId="0" borderId="11" xfId="0" applyFont="1" applyFill="1" applyBorder="1" applyAlignment="1">
      <alignment horizontal="center" textRotation="90" wrapText="1"/>
    </xf>
    <xf numFmtId="0" fontId="11" fillId="0" borderId="26" xfId="0" applyFont="1" applyFill="1" applyBorder="1" applyAlignment="1">
      <alignment horizontal="center" textRotation="90"/>
    </xf>
    <xf numFmtId="0" fontId="11" fillId="0" borderId="11" xfId="0" applyFont="1" applyFill="1" applyBorder="1" applyAlignment="1">
      <alignment horizontal="center" textRotation="90"/>
    </xf>
    <xf numFmtId="0" fontId="13" fillId="0" borderId="0" xfId="0" applyFont="1" applyAlignment="1">
      <alignment horizontal="center" wrapText="1"/>
    </xf>
    <xf numFmtId="0" fontId="14" fillId="0" borderId="0" xfId="0" applyFont="1" applyAlignment="1">
      <alignment horizontal="center" wrapText="1"/>
    </xf>
    <xf numFmtId="0" fontId="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17.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2"/>
  <sheetViews>
    <sheetView tabSelected="1" zoomScalePageLayoutView="0" workbookViewId="0" topLeftCell="A1">
      <selection activeCell="I22" sqref="I22"/>
    </sheetView>
  </sheetViews>
  <sheetFormatPr defaultColWidth="9.140625" defaultRowHeight="12.75"/>
  <cols>
    <col min="2" max="2" width="5.7109375" style="0" bestFit="1" customWidth="1"/>
    <col min="3" max="3" width="21.8515625" style="0" bestFit="1" customWidth="1"/>
    <col min="4" max="4" width="11.7109375" style="0" bestFit="1" customWidth="1"/>
    <col min="5" max="5" width="14.421875" style="0" bestFit="1" customWidth="1"/>
  </cols>
  <sheetData>
    <row r="1" ht="13.5" thickBot="1"/>
    <row r="2" spans="2:5" ht="12.75">
      <c r="B2" s="69" t="s">
        <v>321</v>
      </c>
      <c r="C2" s="70" t="s">
        <v>320</v>
      </c>
      <c r="D2" s="70" t="s">
        <v>347</v>
      </c>
      <c r="E2" s="71" t="s">
        <v>348</v>
      </c>
    </row>
    <row r="3" spans="2:6" ht="12.75">
      <c r="B3" s="72">
        <v>1</v>
      </c>
      <c r="C3" s="97" t="s">
        <v>25</v>
      </c>
      <c r="D3" s="67">
        <f>'DTC Jaunība'!V31</f>
        <v>5170</v>
      </c>
      <c r="E3" s="73">
        <f>'DTC Jaunība'!V32</f>
        <v>3298</v>
      </c>
      <c r="F3" s="102" t="s">
        <v>368</v>
      </c>
    </row>
    <row r="4" spans="2:6" ht="12.75">
      <c r="B4" s="72">
        <v>2</v>
      </c>
      <c r="C4" s="97" t="s">
        <v>174</v>
      </c>
      <c r="D4" s="68">
        <f>'Piramida TC'!V23</f>
        <v>4113</v>
      </c>
      <c r="E4" s="101">
        <f>'Piramida TC'!V24</f>
        <v>3056</v>
      </c>
      <c r="F4" s="102" t="s">
        <v>369</v>
      </c>
    </row>
    <row r="5" spans="2:6" ht="12.75">
      <c r="B5" s="72">
        <v>3</v>
      </c>
      <c r="C5" s="97" t="s">
        <v>109</v>
      </c>
      <c r="D5" s="67">
        <f>Aquatics!V27</f>
        <v>6133</v>
      </c>
      <c r="E5" s="73">
        <f>Aquatics!V28</f>
        <v>2645</v>
      </c>
      <c r="F5" s="102" t="s">
        <v>370</v>
      </c>
    </row>
    <row r="6" spans="2:5" ht="12.75">
      <c r="B6" s="72">
        <v>4</v>
      </c>
      <c r="C6" s="97" t="s">
        <v>92</v>
      </c>
      <c r="D6" s="67">
        <f>'Carnikavas SC'!V13</f>
        <v>2728</v>
      </c>
      <c r="E6" s="73">
        <f>'Carnikavas SC'!V14</f>
        <v>2495</v>
      </c>
    </row>
    <row r="7" spans="2:5" ht="12.75">
      <c r="B7" s="72">
        <v>5</v>
      </c>
      <c r="C7" s="97" t="s">
        <v>195</v>
      </c>
      <c r="D7" s="68">
        <f>'Reir Dobele'!V21</f>
        <v>1892</v>
      </c>
      <c r="E7" s="73">
        <f>'Reir Dobele'!V22</f>
        <v>1508</v>
      </c>
    </row>
    <row r="8" spans="2:5" ht="12.75">
      <c r="B8" s="72">
        <v>6</v>
      </c>
      <c r="C8" s="97" t="s">
        <v>75</v>
      </c>
      <c r="D8" s="67">
        <f>SPORTLAT!V17</f>
        <v>1276</v>
      </c>
      <c r="E8" s="73">
        <f>SPORTLAT!V18</f>
        <v>1152</v>
      </c>
    </row>
    <row r="9" spans="2:5" ht="12.75">
      <c r="B9" s="72">
        <v>7</v>
      </c>
      <c r="C9" s="97" t="s">
        <v>259</v>
      </c>
      <c r="D9" s="67">
        <f>'Engures Sportam'!V24</f>
        <v>1417</v>
      </c>
      <c r="E9" s="73">
        <f>'Engures Sportam'!V25</f>
        <v>1144</v>
      </c>
    </row>
    <row r="10" spans="2:5" ht="12.75">
      <c r="B10" s="72">
        <v>8</v>
      </c>
      <c r="C10" s="97" t="s">
        <v>242</v>
      </c>
      <c r="D10" s="67">
        <f>'LSC tripower.lv '!V10</f>
        <v>696</v>
      </c>
      <c r="E10" s="73">
        <f>'LSC tripower.lv '!V10</f>
        <v>696</v>
      </c>
    </row>
    <row r="11" spans="2:5" ht="12.75">
      <c r="B11" s="72">
        <v>9</v>
      </c>
      <c r="C11" s="97" t="s">
        <v>156</v>
      </c>
      <c r="D11" s="67">
        <f>Ādaži!V18</f>
        <v>825</v>
      </c>
      <c r="E11" s="73">
        <f>Ādaži!V19</f>
        <v>630</v>
      </c>
    </row>
    <row r="12" spans="2:5" ht="12.75">
      <c r="B12" s="72">
        <v>10</v>
      </c>
      <c r="C12" s="97" t="s">
        <v>315</v>
      </c>
      <c r="D12" s="67">
        <f>'ironman.lv'!V11</f>
        <v>576</v>
      </c>
      <c r="E12" s="73">
        <f>D12</f>
        <v>576</v>
      </c>
    </row>
    <row r="13" spans="2:5" ht="12.75">
      <c r="B13" s="72">
        <v>11</v>
      </c>
      <c r="C13" s="97" t="s">
        <v>186</v>
      </c>
      <c r="D13" s="67">
        <f>'Ventspils TK'!V9</f>
        <v>550</v>
      </c>
      <c r="E13" s="73">
        <f>'Ventspils TK'!V10</f>
        <v>550</v>
      </c>
    </row>
    <row r="14" spans="2:5" ht="12.75">
      <c r="B14" s="72">
        <v>12</v>
      </c>
      <c r="C14" s="97" t="s">
        <v>238</v>
      </c>
      <c r="D14" s="67">
        <f>'A2'!V14</f>
        <v>504</v>
      </c>
      <c r="E14" s="73">
        <f>'A2'!V15</f>
        <v>473</v>
      </c>
    </row>
    <row r="15" spans="2:5" ht="12.75">
      <c r="B15" s="72">
        <v>13</v>
      </c>
      <c r="C15" s="97" t="s">
        <v>361</v>
      </c>
      <c r="D15" s="67">
        <f>MySport!V8</f>
        <v>425</v>
      </c>
      <c r="E15" s="73">
        <f>MySport!V8</f>
        <v>425</v>
      </c>
    </row>
    <row r="16" spans="2:5" ht="12.75">
      <c r="B16" s="72">
        <v>14</v>
      </c>
      <c r="C16" s="97" t="s">
        <v>93</v>
      </c>
      <c r="D16" s="67">
        <f>'Baltijas TK'!V6</f>
        <v>412</v>
      </c>
      <c r="E16" s="73">
        <f>'Baltijas TK'!V6</f>
        <v>412</v>
      </c>
    </row>
    <row r="17" spans="2:5" ht="13.5" thickBot="1">
      <c r="B17" s="74">
        <v>15</v>
      </c>
      <c r="C17" s="98" t="s">
        <v>187</v>
      </c>
      <c r="D17" s="75">
        <f>3KRīga!V5</f>
        <v>142</v>
      </c>
      <c r="E17" s="76">
        <f>3KRīga!V5</f>
        <v>142</v>
      </c>
    </row>
    <row r="18" ht="12.75">
      <c r="C18" s="96"/>
    </row>
    <row r="19" ht="12.75">
      <c r="C19" s="96"/>
    </row>
    <row r="20" ht="12.75">
      <c r="C20" s="96"/>
    </row>
    <row r="21" ht="12.75">
      <c r="C21" s="96"/>
    </row>
    <row r="22" ht="12.75">
      <c r="C22" s="96"/>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N10"/>
  <sheetViews>
    <sheetView zoomScalePageLayoutView="0" workbookViewId="0" topLeftCell="A1">
      <selection activeCell="V15" sqref="V15"/>
    </sheetView>
  </sheetViews>
  <sheetFormatPr defaultColWidth="9.140625" defaultRowHeight="12.75"/>
  <cols>
    <col min="1" max="1" width="11.140625" style="0" bestFit="1" customWidth="1"/>
    <col min="2" max="2" width="13.7109375" style="0" bestFit="1" customWidth="1"/>
    <col min="3" max="3" width="5.57421875" style="0" bestFit="1" customWidth="1"/>
    <col min="4" max="4" width="15.7109375" style="0" bestFit="1" customWidth="1"/>
    <col min="5" max="5" width="11.7109375" style="0" bestFit="1" customWidth="1"/>
    <col min="6" max="6" width="14.421875" style="0" bestFit="1" customWidth="1"/>
    <col min="7" max="7" width="11.00390625" style="0" customWidth="1"/>
    <col min="8" max="8" width="3.7109375" style="0" customWidth="1"/>
    <col min="9" max="10" width="3.140625" style="0" bestFit="1" customWidth="1"/>
    <col min="11" max="12" width="4.00390625" style="0" bestFit="1" customWidth="1"/>
    <col min="13" max="21" width="3.14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50"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313</v>
      </c>
      <c r="B4" s="6" t="s">
        <v>82</v>
      </c>
      <c r="C4" s="5">
        <v>1986</v>
      </c>
      <c r="D4" s="19" t="s">
        <v>242</v>
      </c>
      <c r="E4" s="51" t="s">
        <v>22</v>
      </c>
      <c r="F4" s="7"/>
      <c r="G4" s="7">
        <f>SUM(H4:U4)</f>
        <v>8</v>
      </c>
      <c r="H4" s="27"/>
      <c r="I4" s="18"/>
      <c r="J4" s="18"/>
      <c r="K4" s="18"/>
      <c r="L4" s="18"/>
      <c r="M4" s="18">
        <v>8</v>
      </c>
      <c r="N4" s="18"/>
      <c r="O4" s="18"/>
      <c r="P4" s="18"/>
      <c r="Q4" s="18"/>
      <c r="R4" s="18"/>
      <c r="S4" s="18"/>
      <c r="T4" s="18"/>
      <c r="U4" s="18"/>
    </row>
    <row r="5" spans="1:21" ht="15.75">
      <c r="A5" s="6" t="s">
        <v>252</v>
      </c>
      <c r="B5" s="6" t="s">
        <v>253</v>
      </c>
      <c r="C5" s="41">
        <v>1971</v>
      </c>
      <c r="D5" s="31" t="s">
        <v>242</v>
      </c>
      <c r="E5" s="8" t="s">
        <v>11</v>
      </c>
      <c r="F5" s="7"/>
      <c r="G5" s="27">
        <f>SUM(H5:U5)</f>
        <v>48</v>
      </c>
      <c r="H5" s="18"/>
      <c r="I5" s="18"/>
      <c r="J5" s="18"/>
      <c r="K5" s="18">
        <v>48</v>
      </c>
      <c r="L5" s="19"/>
      <c r="M5" s="19"/>
      <c r="N5" s="18"/>
      <c r="O5" s="19"/>
      <c r="P5" s="19"/>
      <c r="Q5" s="19"/>
      <c r="R5" s="19"/>
      <c r="S5" s="19"/>
      <c r="T5" s="19"/>
      <c r="U5" s="19"/>
    </row>
    <row r="6" spans="1:92" s="6" customFormat="1" ht="15.75">
      <c r="A6" s="37" t="s">
        <v>240</v>
      </c>
      <c r="B6" s="37" t="s">
        <v>241</v>
      </c>
      <c r="C6" s="29">
        <v>1968</v>
      </c>
      <c r="D6" s="37" t="s">
        <v>242</v>
      </c>
      <c r="E6" s="8" t="s">
        <v>13</v>
      </c>
      <c r="F6" s="27"/>
      <c r="G6" s="27">
        <f>SUM(H6:U6)</f>
        <v>125</v>
      </c>
      <c r="H6" s="64"/>
      <c r="I6" s="18"/>
      <c r="J6" s="19"/>
      <c r="K6" s="19">
        <v>45</v>
      </c>
      <c r="L6" s="19">
        <v>80</v>
      </c>
      <c r="M6" s="19"/>
      <c r="N6" s="19"/>
      <c r="O6" s="19"/>
      <c r="P6" s="19"/>
      <c r="Q6" s="19"/>
      <c r="R6" s="19"/>
      <c r="S6" s="19"/>
      <c r="T6" s="19"/>
      <c r="U6" s="19"/>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21" ht="15.75">
      <c r="A7" s="56" t="s">
        <v>243</v>
      </c>
      <c r="B7" s="56" t="s">
        <v>244</v>
      </c>
      <c r="C7" s="18">
        <v>1979</v>
      </c>
      <c r="D7" s="19" t="s">
        <v>242</v>
      </c>
      <c r="E7" s="51" t="s">
        <v>22</v>
      </c>
      <c r="F7" s="27"/>
      <c r="G7" s="27">
        <v>207</v>
      </c>
      <c r="H7" s="64"/>
      <c r="I7" s="64"/>
      <c r="J7" s="18"/>
      <c r="K7" s="18">
        <v>56</v>
      </c>
      <c r="L7" s="18">
        <v>65</v>
      </c>
      <c r="M7" s="18"/>
      <c r="N7" s="18"/>
      <c r="O7" s="18">
        <v>38</v>
      </c>
      <c r="P7" s="18">
        <v>48</v>
      </c>
      <c r="Q7" s="18"/>
      <c r="R7" s="18"/>
      <c r="S7" s="18"/>
      <c r="T7" s="18"/>
      <c r="U7" s="18"/>
    </row>
    <row r="8" spans="1:21" ht="15.75">
      <c r="A8" s="56" t="s">
        <v>104</v>
      </c>
      <c r="B8" s="56" t="s">
        <v>103</v>
      </c>
      <c r="C8" s="18">
        <v>1985</v>
      </c>
      <c r="D8" s="19" t="s">
        <v>242</v>
      </c>
      <c r="E8" s="51" t="s">
        <v>22</v>
      </c>
      <c r="F8" s="27"/>
      <c r="G8" s="26">
        <f>SUM(H8:U8)</f>
        <v>108</v>
      </c>
      <c r="H8" s="64">
        <v>28</v>
      </c>
      <c r="I8" s="64"/>
      <c r="J8" s="18"/>
      <c r="K8" s="18">
        <v>70</v>
      </c>
      <c r="L8" s="18"/>
      <c r="M8" s="18"/>
      <c r="N8" s="61">
        <v>10</v>
      </c>
      <c r="O8" s="61"/>
      <c r="P8" s="18"/>
      <c r="Q8" s="18"/>
      <c r="R8" s="18"/>
      <c r="S8" s="18"/>
      <c r="T8" s="18"/>
      <c r="U8" s="18"/>
    </row>
    <row r="9" spans="1:21" ht="15.75">
      <c r="A9" s="56" t="s">
        <v>99</v>
      </c>
      <c r="B9" s="56" t="s">
        <v>98</v>
      </c>
      <c r="C9" s="18">
        <v>1977</v>
      </c>
      <c r="D9" s="19" t="s">
        <v>242</v>
      </c>
      <c r="E9" s="51" t="s">
        <v>22</v>
      </c>
      <c r="F9" s="27"/>
      <c r="G9" s="27">
        <v>200</v>
      </c>
      <c r="H9" s="64">
        <v>50</v>
      </c>
      <c r="I9" s="64"/>
      <c r="J9" s="18"/>
      <c r="K9" s="18">
        <v>52</v>
      </c>
      <c r="L9" s="18"/>
      <c r="M9" s="18"/>
      <c r="N9" s="18">
        <v>46</v>
      </c>
      <c r="O9" s="18"/>
      <c r="P9" s="18"/>
      <c r="Q9" s="18">
        <v>52</v>
      </c>
      <c r="R9" s="18"/>
      <c r="S9" s="18"/>
      <c r="T9" s="18"/>
      <c r="U9" s="18"/>
    </row>
    <row r="10" spans="8:22" ht="12.75">
      <c r="H10">
        <f>SUM(H8:H9)</f>
        <v>78</v>
      </c>
      <c r="K10">
        <f>SUM(K5:K9)</f>
        <v>271</v>
      </c>
      <c r="L10">
        <f>L7+L6</f>
        <v>145</v>
      </c>
      <c r="M10">
        <f>M4</f>
        <v>8</v>
      </c>
      <c r="N10">
        <f>SUM(N8:N9)</f>
        <v>56</v>
      </c>
      <c r="O10">
        <f>O7</f>
        <v>38</v>
      </c>
      <c r="P10">
        <f>P7</f>
        <v>48</v>
      </c>
      <c r="Q10">
        <f>Q9</f>
        <v>52</v>
      </c>
      <c r="V10">
        <f>SUM(H10:U10)</f>
        <v>696</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R24"/>
  <sheetViews>
    <sheetView zoomScale="85" zoomScaleNormal="85" zoomScalePageLayoutView="0" workbookViewId="0" topLeftCell="A1">
      <selection activeCell="AA14" sqref="AA14"/>
    </sheetView>
  </sheetViews>
  <sheetFormatPr defaultColWidth="9.140625" defaultRowHeight="12.75"/>
  <cols>
    <col min="1" max="1" width="11.28125" style="0" bestFit="1" customWidth="1"/>
    <col min="2" max="2" width="14.00390625" style="0" bestFit="1" customWidth="1"/>
    <col min="3" max="3" width="5.57421875" style="0" bestFit="1" customWidth="1"/>
    <col min="4" max="4" width="24.28125" style="0" bestFit="1" customWidth="1"/>
    <col min="5" max="5" width="11.7109375" style="0" bestFit="1" customWidth="1"/>
    <col min="6" max="6" width="14.421875" style="0" bestFit="1" customWidth="1"/>
    <col min="7" max="7" width="11.00390625" style="0" bestFit="1" customWidth="1"/>
    <col min="8" max="8" width="3.421875" style="0" customWidth="1"/>
    <col min="9" max="10" width="4.421875" style="0" bestFit="1" customWidth="1"/>
    <col min="11" max="11" width="3.140625" style="0" bestFit="1" customWidth="1"/>
    <col min="12" max="12" width="4.421875" style="0" bestFit="1" customWidth="1"/>
    <col min="13" max="13" width="4.140625" style="0" bestFit="1" customWidth="1"/>
    <col min="14" max="14" width="6.140625" style="0" bestFit="1" customWidth="1"/>
    <col min="15" max="15" width="4.140625" style="0" bestFit="1" customWidth="1"/>
    <col min="16" max="16" width="4.7109375" style="0" bestFit="1" customWidth="1"/>
    <col min="17" max="17" width="3.140625" style="0" bestFit="1" customWidth="1"/>
    <col min="18" max="18" width="4.7109375" style="0" bestFit="1" customWidth="1"/>
    <col min="19" max="19" width="4.140625" style="0" bestFit="1" customWidth="1"/>
    <col min="20" max="20" width="3.140625" style="0" bestFit="1" customWidth="1"/>
    <col min="21" max="21" width="4.710937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32"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322</v>
      </c>
      <c r="B4" s="32" t="s">
        <v>323</v>
      </c>
      <c r="C4" s="29">
        <v>2003</v>
      </c>
      <c r="D4" s="31" t="s">
        <v>59</v>
      </c>
      <c r="E4" s="8" t="s">
        <v>47</v>
      </c>
      <c r="F4" s="53"/>
      <c r="G4" s="27">
        <f>SUM(H4:U4)</f>
        <v>263</v>
      </c>
      <c r="H4" s="35"/>
      <c r="I4" s="64">
        <v>34</v>
      </c>
      <c r="J4" s="18">
        <v>37</v>
      </c>
      <c r="K4" s="18"/>
      <c r="L4" s="18">
        <v>34</v>
      </c>
      <c r="M4" s="18">
        <v>25</v>
      </c>
      <c r="N4" s="18"/>
      <c r="O4" s="18">
        <v>37</v>
      </c>
      <c r="P4" s="18"/>
      <c r="Q4" s="18"/>
      <c r="R4" s="18">
        <v>34</v>
      </c>
      <c r="S4" s="18">
        <v>31</v>
      </c>
      <c r="T4" s="18"/>
      <c r="U4" s="18">
        <v>31</v>
      </c>
    </row>
    <row r="5" spans="1:21" ht="15.75">
      <c r="A5" s="58" t="s">
        <v>117</v>
      </c>
      <c r="B5" s="28" t="s">
        <v>116</v>
      </c>
      <c r="C5" s="29">
        <v>1999</v>
      </c>
      <c r="D5" s="31" t="s">
        <v>59</v>
      </c>
      <c r="E5" s="51" t="s">
        <v>49</v>
      </c>
      <c r="F5" s="27"/>
      <c r="G5" s="27">
        <v>176</v>
      </c>
      <c r="H5" s="18"/>
      <c r="I5" s="64">
        <v>31</v>
      </c>
      <c r="J5" s="18">
        <v>28</v>
      </c>
      <c r="K5" s="18"/>
      <c r="L5" s="19">
        <v>45</v>
      </c>
      <c r="M5" s="19"/>
      <c r="N5" s="19"/>
      <c r="O5" s="19">
        <v>20</v>
      </c>
      <c r="P5" s="19"/>
      <c r="Q5" s="19"/>
      <c r="R5" s="19">
        <v>34</v>
      </c>
      <c r="S5" s="19">
        <v>18</v>
      </c>
      <c r="T5" s="19"/>
      <c r="U5" s="19"/>
    </row>
    <row r="6" spans="1:21" ht="15.75">
      <c r="A6" s="6" t="s">
        <v>192</v>
      </c>
      <c r="B6" s="31" t="s">
        <v>191</v>
      </c>
      <c r="C6" s="29">
        <v>1999</v>
      </c>
      <c r="D6" s="31" t="s">
        <v>59</v>
      </c>
      <c r="E6" s="51" t="s">
        <v>49</v>
      </c>
      <c r="F6" s="7"/>
      <c r="G6" s="27">
        <v>100</v>
      </c>
      <c r="H6" s="27"/>
      <c r="I6" s="18"/>
      <c r="J6" s="18">
        <v>50</v>
      </c>
      <c r="K6" s="18"/>
      <c r="L6" s="19">
        <v>50</v>
      </c>
      <c r="M6" s="19"/>
      <c r="N6" s="19"/>
      <c r="O6" s="19"/>
      <c r="P6" s="19"/>
      <c r="Q6" s="19"/>
      <c r="R6" s="19"/>
      <c r="S6" s="19"/>
      <c r="T6" s="19"/>
      <c r="U6" s="19"/>
    </row>
    <row r="7" spans="1:21" ht="15.75">
      <c r="A7" s="6" t="s">
        <v>201</v>
      </c>
      <c r="B7" s="31" t="s">
        <v>132</v>
      </c>
      <c r="C7" s="29">
        <v>1999</v>
      </c>
      <c r="D7" s="31" t="s">
        <v>59</v>
      </c>
      <c r="E7" s="51" t="s">
        <v>49</v>
      </c>
      <c r="F7" s="7"/>
      <c r="G7" s="27">
        <v>85</v>
      </c>
      <c r="H7" s="27"/>
      <c r="I7" s="18"/>
      <c r="J7" s="18">
        <v>45</v>
      </c>
      <c r="K7" s="18"/>
      <c r="L7" s="19">
        <v>40</v>
      </c>
      <c r="M7" s="19"/>
      <c r="N7" s="19"/>
      <c r="O7" s="19"/>
      <c r="P7" s="19"/>
      <c r="Q7" s="19"/>
      <c r="R7" s="19"/>
      <c r="S7" s="19"/>
      <c r="T7" s="19"/>
      <c r="U7" s="19"/>
    </row>
    <row r="8" spans="1:21" ht="15.75">
      <c r="A8" s="6" t="s">
        <v>2</v>
      </c>
      <c r="B8" s="31" t="s">
        <v>202</v>
      </c>
      <c r="C8" s="29">
        <v>2000</v>
      </c>
      <c r="D8" s="31" t="s">
        <v>59</v>
      </c>
      <c r="E8" s="51" t="s">
        <v>49</v>
      </c>
      <c r="F8" s="7"/>
      <c r="G8" s="27">
        <v>40</v>
      </c>
      <c r="H8" s="27"/>
      <c r="I8" s="18"/>
      <c r="J8" s="18">
        <v>40</v>
      </c>
      <c r="K8" s="18"/>
      <c r="L8" s="19"/>
      <c r="M8" s="19"/>
      <c r="N8" s="19"/>
      <c r="O8" s="19"/>
      <c r="P8" s="19"/>
      <c r="Q8" s="19"/>
      <c r="R8" s="19"/>
      <c r="S8" s="19"/>
      <c r="T8" s="19"/>
      <c r="U8" s="19"/>
    </row>
    <row r="9" spans="1:21" ht="15.75">
      <c r="A9" s="6" t="s">
        <v>298</v>
      </c>
      <c r="B9" s="6" t="s">
        <v>203</v>
      </c>
      <c r="C9" s="5">
        <v>2000</v>
      </c>
      <c r="D9" s="31" t="s">
        <v>59</v>
      </c>
      <c r="E9" s="51" t="s">
        <v>49</v>
      </c>
      <c r="F9" s="27"/>
      <c r="G9" s="27">
        <v>46</v>
      </c>
      <c r="H9" s="27"/>
      <c r="I9" s="18"/>
      <c r="J9" s="18"/>
      <c r="K9" s="19"/>
      <c r="L9" s="19"/>
      <c r="M9" s="19">
        <v>31</v>
      </c>
      <c r="N9" s="19"/>
      <c r="O9" s="19">
        <v>25</v>
      </c>
      <c r="P9" s="19"/>
      <c r="Q9" s="19"/>
      <c r="R9" s="19"/>
      <c r="S9" s="19">
        <v>15</v>
      </c>
      <c r="T9" s="19"/>
      <c r="U9" s="19">
        <v>18</v>
      </c>
    </row>
    <row r="10" spans="1:21" ht="15.75">
      <c r="A10" s="56" t="s">
        <v>287</v>
      </c>
      <c r="B10" s="56" t="s">
        <v>288</v>
      </c>
      <c r="C10" s="18">
        <v>1985</v>
      </c>
      <c r="D10" s="31" t="s">
        <v>59</v>
      </c>
      <c r="E10" s="51" t="s">
        <v>22</v>
      </c>
      <c r="F10" s="27"/>
      <c r="G10" s="27">
        <f>SUM(H10:U10)</f>
        <v>490</v>
      </c>
      <c r="H10" s="64"/>
      <c r="I10" s="64"/>
      <c r="J10" s="18"/>
      <c r="K10" s="18"/>
      <c r="L10" s="18">
        <v>100</v>
      </c>
      <c r="M10" s="18"/>
      <c r="N10" s="18">
        <v>90</v>
      </c>
      <c r="O10" s="18"/>
      <c r="P10" s="18">
        <v>100</v>
      </c>
      <c r="Q10" s="18"/>
      <c r="R10" s="18">
        <v>100</v>
      </c>
      <c r="S10" s="18"/>
      <c r="T10" s="18"/>
      <c r="U10" s="18">
        <v>100</v>
      </c>
    </row>
    <row r="11" spans="1:21" ht="15.75">
      <c r="A11" s="56" t="s">
        <v>66</v>
      </c>
      <c r="B11" s="56" t="s">
        <v>65</v>
      </c>
      <c r="C11" s="18">
        <v>1992</v>
      </c>
      <c r="D11" s="31" t="s">
        <v>59</v>
      </c>
      <c r="E11" s="51" t="s">
        <v>22</v>
      </c>
      <c r="F11" s="27"/>
      <c r="G11" s="27">
        <f>SUM(H11:U11)</f>
        <v>478</v>
      </c>
      <c r="H11" s="64"/>
      <c r="I11" s="64">
        <v>85</v>
      </c>
      <c r="J11" s="18">
        <v>100</v>
      </c>
      <c r="K11" s="18"/>
      <c r="L11" s="18">
        <v>90</v>
      </c>
      <c r="M11" s="18"/>
      <c r="N11" s="18"/>
      <c r="O11" s="18">
        <v>60</v>
      </c>
      <c r="P11" s="18">
        <v>34</v>
      </c>
      <c r="Q11" s="18"/>
      <c r="R11" s="18">
        <v>65</v>
      </c>
      <c r="S11" s="18"/>
      <c r="T11" s="18"/>
      <c r="U11" s="18">
        <v>44</v>
      </c>
    </row>
    <row r="12" spans="1:96" s="6" customFormat="1" ht="15.75">
      <c r="A12" s="6" t="s">
        <v>6</v>
      </c>
      <c r="B12" s="6" t="s">
        <v>44</v>
      </c>
      <c r="C12" s="41">
        <v>1965</v>
      </c>
      <c r="D12" s="31" t="s">
        <v>59</v>
      </c>
      <c r="E12" s="8" t="s">
        <v>11</v>
      </c>
      <c r="F12" s="27"/>
      <c r="G12" s="27">
        <f aca="true" t="shared" si="0" ref="G12:G20">SUM(H12:U12)</f>
        <v>214</v>
      </c>
      <c r="H12" s="18"/>
      <c r="I12" s="18">
        <v>50</v>
      </c>
      <c r="J12" s="18"/>
      <c r="K12" s="18"/>
      <c r="L12" s="19"/>
      <c r="M12" s="19">
        <v>45</v>
      </c>
      <c r="N12" s="18"/>
      <c r="O12" s="19">
        <v>46</v>
      </c>
      <c r="P12" s="19"/>
      <c r="Q12" s="19"/>
      <c r="R12" s="19">
        <v>58</v>
      </c>
      <c r="S12" s="19"/>
      <c r="T12" s="19"/>
      <c r="U12" s="19">
        <v>15</v>
      </c>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6" customFormat="1" ht="15.75">
      <c r="A13" s="6" t="s">
        <v>2</v>
      </c>
      <c r="B13" s="6" t="s">
        <v>40</v>
      </c>
      <c r="C13" s="5">
        <v>1959</v>
      </c>
      <c r="D13" s="31" t="s">
        <v>59</v>
      </c>
      <c r="E13" s="8" t="s">
        <v>10</v>
      </c>
      <c r="F13" s="27"/>
      <c r="G13" s="27">
        <f t="shared" si="0"/>
        <v>175</v>
      </c>
      <c r="H13" s="18"/>
      <c r="I13" s="64">
        <v>45</v>
      </c>
      <c r="J13" s="18">
        <v>55</v>
      </c>
      <c r="K13" s="64"/>
      <c r="L13" s="18">
        <v>75</v>
      </c>
      <c r="M13" s="18"/>
      <c r="N13" s="18"/>
      <c r="O13" s="18"/>
      <c r="P13" s="18"/>
      <c r="Q13" s="18"/>
      <c r="R13" s="18"/>
      <c r="S13" s="18"/>
      <c r="T13" s="18"/>
      <c r="U13" s="1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6" customFormat="1" ht="15.75">
      <c r="A14" s="6" t="s">
        <v>209</v>
      </c>
      <c r="B14" s="31" t="s">
        <v>44</v>
      </c>
      <c r="C14" s="29">
        <v>1952</v>
      </c>
      <c r="D14" s="31" t="s">
        <v>59</v>
      </c>
      <c r="E14" s="8" t="s">
        <v>9</v>
      </c>
      <c r="F14" s="7"/>
      <c r="G14" s="27">
        <f t="shared" si="0"/>
        <v>50</v>
      </c>
      <c r="H14" s="27"/>
      <c r="I14" s="18"/>
      <c r="J14" s="80">
        <v>50</v>
      </c>
      <c r="K14" s="18"/>
      <c r="L14" s="18"/>
      <c r="M14" s="18"/>
      <c r="N14" s="18"/>
      <c r="O14" s="18"/>
      <c r="P14" s="18"/>
      <c r="Q14" s="18"/>
      <c r="R14" s="18"/>
      <c r="S14" s="18"/>
      <c r="T14" s="18"/>
      <c r="U14" s="1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21" s="4" customFormat="1" ht="15" customHeight="1">
      <c r="A15" s="6" t="s">
        <v>309</v>
      </c>
      <c r="B15" s="6" t="s">
        <v>310</v>
      </c>
      <c r="C15" s="5">
        <v>1951</v>
      </c>
      <c r="D15" s="31" t="s">
        <v>59</v>
      </c>
      <c r="E15" s="8" t="s">
        <v>9</v>
      </c>
      <c r="F15" s="37"/>
      <c r="G15" s="27">
        <f>SUM(H15:U15)</f>
        <v>112</v>
      </c>
      <c r="H15" s="27"/>
      <c r="I15" s="18"/>
      <c r="J15" s="18"/>
      <c r="K15" s="18"/>
      <c r="L15" s="18"/>
      <c r="M15" s="18">
        <v>50</v>
      </c>
      <c r="N15" s="18"/>
      <c r="O15" s="18"/>
      <c r="P15" s="18">
        <v>37</v>
      </c>
      <c r="Q15" s="18"/>
      <c r="R15" s="18"/>
      <c r="S15" s="18"/>
      <c r="T15" s="18"/>
      <c r="U15" s="18">
        <v>25</v>
      </c>
    </row>
    <row r="16" spans="1:21" s="3" customFormat="1" ht="15.75">
      <c r="A16" s="6" t="s">
        <v>14</v>
      </c>
      <c r="B16" s="31" t="s">
        <v>210</v>
      </c>
      <c r="C16" s="29">
        <v>2005</v>
      </c>
      <c r="D16" s="31" t="s">
        <v>59</v>
      </c>
      <c r="E16" s="8" t="s">
        <v>51</v>
      </c>
      <c r="F16" s="43"/>
      <c r="G16" s="43">
        <f>SUM(H16:U16)</f>
        <v>249</v>
      </c>
      <c r="H16" s="44"/>
      <c r="I16" s="64"/>
      <c r="J16" s="18">
        <v>50</v>
      </c>
      <c r="K16" s="63"/>
      <c r="L16" s="63">
        <v>50</v>
      </c>
      <c r="M16" s="63">
        <v>50</v>
      </c>
      <c r="N16" s="19"/>
      <c r="O16" s="19">
        <v>45</v>
      </c>
      <c r="P16" s="63"/>
      <c r="Q16" s="63"/>
      <c r="R16" s="63"/>
      <c r="S16" s="63">
        <v>34</v>
      </c>
      <c r="T16" s="63"/>
      <c r="U16" s="63">
        <v>20</v>
      </c>
    </row>
    <row r="17" spans="1:21" ht="15.75">
      <c r="A17" s="6" t="s">
        <v>227</v>
      </c>
      <c r="B17" s="31" t="s">
        <v>226</v>
      </c>
      <c r="C17" s="29">
        <v>2004</v>
      </c>
      <c r="D17" s="31" t="s">
        <v>59</v>
      </c>
      <c r="E17" s="8" t="s">
        <v>52</v>
      </c>
      <c r="F17" s="7"/>
      <c r="G17" s="27">
        <f t="shared" si="0"/>
        <v>34</v>
      </c>
      <c r="H17" s="27"/>
      <c r="I17" s="18"/>
      <c r="J17" s="18">
        <v>34</v>
      </c>
      <c r="K17" s="18"/>
      <c r="L17" s="18"/>
      <c r="M17" s="18"/>
      <c r="N17" s="18"/>
      <c r="O17" s="18"/>
      <c r="P17" s="18"/>
      <c r="Q17" s="18"/>
      <c r="R17" s="18"/>
      <c r="S17" s="18"/>
      <c r="T17" s="18"/>
      <c r="U17" s="18"/>
    </row>
    <row r="18" spans="1:92" s="6" customFormat="1" ht="15.75">
      <c r="A18" s="31" t="s">
        <v>14</v>
      </c>
      <c r="B18" s="31" t="s">
        <v>69</v>
      </c>
      <c r="C18" s="29">
        <v>1997</v>
      </c>
      <c r="D18" s="31" t="s">
        <v>59</v>
      </c>
      <c r="E18" s="29" t="s">
        <v>55</v>
      </c>
      <c r="F18" s="27"/>
      <c r="G18" s="27">
        <f>SUM(H18:U18)</f>
        <v>465</v>
      </c>
      <c r="H18" s="18"/>
      <c r="I18" s="45">
        <v>50</v>
      </c>
      <c r="J18" s="18">
        <v>80</v>
      </c>
      <c r="K18" s="19"/>
      <c r="L18" s="19">
        <v>85</v>
      </c>
      <c r="M18" s="19">
        <v>65</v>
      </c>
      <c r="N18" s="19"/>
      <c r="O18" s="19">
        <v>58</v>
      </c>
      <c r="P18" s="19"/>
      <c r="Q18" s="19"/>
      <c r="R18" s="19">
        <v>50</v>
      </c>
      <c r="S18" s="19">
        <v>37</v>
      </c>
      <c r="T18" s="19"/>
      <c r="U18" s="19">
        <v>40</v>
      </c>
      <c r="V18"/>
      <c r="W18"/>
      <c r="X18" s="38"/>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s="6" customFormat="1" ht="15.75" customHeight="1">
      <c r="A19" s="31" t="s">
        <v>61</v>
      </c>
      <c r="B19" s="28" t="s">
        <v>60</v>
      </c>
      <c r="C19" s="29">
        <v>1991</v>
      </c>
      <c r="D19" s="31" t="s">
        <v>59</v>
      </c>
      <c r="E19" s="8" t="s">
        <v>23</v>
      </c>
      <c r="F19" s="7"/>
      <c r="G19" s="26">
        <f t="shared" si="0"/>
        <v>300</v>
      </c>
      <c r="H19" s="27"/>
      <c r="I19" s="64">
        <v>100</v>
      </c>
      <c r="J19" s="19">
        <v>100</v>
      </c>
      <c r="K19" s="19"/>
      <c r="L19" s="19">
        <v>100</v>
      </c>
      <c r="M19" s="19"/>
      <c r="N19" s="19"/>
      <c r="O19" s="19"/>
      <c r="P19" s="19"/>
      <c r="Q19" s="19"/>
      <c r="R19" s="19"/>
      <c r="S19" s="19"/>
      <c r="T19" s="19"/>
      <c r="U19" s="19"/>
      <c r="V19"/>
      <c r="W19"/>
      <c r="X19" s="38"/>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22" ht="15.75">
      <c r="A20" s="31" t="s">
        <v>63</v>
      </c>
      <c r="B20" s="28" t="s">
        <v>62</v>
      </c>
      <c r="C20" s="29">
        <v>1992</v>
      </c>
      <c r="D20" s="31" t="s">
        <v>59</v>
      </c>
      <c r="E20" s="8" t="s">
        <v>23</v>
      </c>
      <c r="F20" s="7"/>
      <c r="G20" s="10">
        <f t="shared" si="0"/>
        <v>180</v>
      </c>
      <c r="H20" s="27"/>
      <c r="I20" s="64">
        <v>90</v>
      </c>
      <c r="J20" s="19"/>
      <c r="K20" s="19"/>
      <c r="L20" s="19">
        <v>90</v>
      </c>
      <c r="M20" s="19"/>
      <c r="N20" s="19"/>
      <c r="O20" s="19"/>
      <c r="P20" s="19"/>
      <c r="Q20" s="19"/>
      <c r="R20" s="19"/>
      <c r="S20" s="19"/>
      <c r="T20" s="19"/>
      <c r="U20" s="19"/>
      <c r="V20" s="65"/>
    </row>
    <row r="21" spans="1:21" ht="15.75">
      <c r="A21" s="6" t="s">
        <v>324</v>
      </c>
      <c r="B21" s="6" t="s">
        <v>325</v>
      </c>
      <c r="C21" s="5">
        <v>1974</v>
      </c>
      <c r="D21" s="31" t="s">
        <v>59</v>
      </c>
      <c r="E21" s="8" t="s">
        <v>13</v>
      </c>
      <c r="F21" s="27"/>
      <c r="G21" s="27">
        <f>SUM(H21:U21)</f>
        <v>593</v>
      </c>
      <c r="H21" s="27"/>
      <c r="I21" s="18"/>
      <c r="J21" s="19"/>
      <c r="K21" s="19"/>
      <c r="L21" s="19"/>
      <c r="M21" s="19">
        <v>58</v>
      </c>
      <c r="N21" s="19">
        <v>90</v>
      </c>
      <c r="O21" s="19">
        <v>70</v>
      </c>
      <c r="P21" s="19">
        <v>45</v>
      </c>
      <c r="Q21" s="19"/>
      <c r="R21" s="19">
        <v>100</v>
      </c>
      <c r="S21" s="19">
        <v>65</v>
      </c>
      <c r="T21" s="19">
        <v>90</v>
      </c>
      <c r="U21" s="19">
        <v>75</v>
      </c>
    </row>
    <row r="22" spans="1:22" ht="15.75">
      <c r="A22" s="6" t="s">
        <v>358</v>
      </c>
      <c r="B22" s="6" t="s">
        <v>359</v>
      </c>
      <c r="C22" s="5">
        <v>2001</v>
      </c>
      <c r="D22" s="31" t="s">
        <v>59</v>
      </c>
      <c r="E22" s="8" t="s">
        <v>48</v>
      </c>
      <c r="F22" s="53"/>
      <c r="G22" s="27">
        <f>SUM(H22:U22)</f>
        <v>20</v>
      </c>
      <c r="H22" s="27"/>
      <c r="I22" s="18"/>
      <c r="J22" s="18"/>
      <c r="K22" s="18"/>
      <c r="L22" s="19"/>
      <c r="M22" s="19"/>
      <c r="N22" s="19"/>
      <c r="O22" s="19"/>
      <c r="P22" s="19"/>
      <c r="Q22" s="19"/>
      <c r="R22" s="19"/>
      <c r="S22" s="19"/>
      <c r="T22" s="19"/>
      <c r="U22" s="19">
        <v>20</v>
      </c>
      <c r="V22" s="65"/>
    </row>
    <row r="23" spans="1:22" ht="15.75">
      <c r="A23" s="85"/>
      <c r="B23" s="85"/>
      <c r="C23" s="84"/>
      <c r="D23" s="85"/>
      <c r="E23" s="92"/>
      <c r="F23" s="86"/>
      <c r="G23" s="86"/>
      <c r="H23" s="65">
        <f aca="true" t="shared" si="1" ref="H23:U23">SUM(H4:H22)</f>
        <v>0</v>
      </c>
      <c r="I23" s="65">
        <f t="shared" si="1"/>
        <v>485</v>
      </c>
      <c r="J23" s="65">
        <f t="shared" si="1"/>
        <v>669</v>
      </c>
      <c r="K23" s="65">
        <f t="shared" si="1"/>
        <v>0</v>
      </c>
      <c r="L23" s="65">
        <f t="shared" si="1"/>
        <v>759</v>
      </c>
      <c r="M23" s="65">
        <f t="shared" si="1"/>
        <v>324</v>
      </c>
      <c r="N23" s="65">
        <f t="shared" si="1"/>
        <v>180</v>
      </c>
      <c r="O23" s="65">
        <f t="shared" si="1"/>
        <v>361</v>
      </c>
      <c r="P23" s="65">
        <f t="shared" si="1"/>
        <v>216</v>
      </c>
      <c r="Q23" s="65">
        <f t="shared" si="1"/>
        <v>0</v>
      </c>
      <c r="R23" s="65">
        <f t="shared" si="1"/>
        <v>441</v>
      </c>
      <c r="S23" s="65">
        <f t="shared" si="1"/>
        <v>200</v>
      </c>
      <c r="T23" s="65">
        <f t="shared" si="1"/>
        <v>90</v>
      </c>
      <c r="U23" s="65">
        <f t="shared" si="1"/>
        <v>388</v>
      </c>
      <c r="V23" s="65">
        <f>SUM(H23:U23)</f>
        <v>4113</v>
      </c>
    </row>
    <row r="24" spans="8:22" ht="12.75">
      <c r="H24" s="65"/>
      <c r="I24" s="65">
        <f>I20+I19+I11+I12+I18</f>
        <v>375</v>
      </c>
      <c r="J24" s="65">
        <f>J19+J18+J11+J13+J14</f>
        <v>385</v>
      </c>
      <c r="K24" s="65"/>
      <c r="L24" s="65">
        <f>L10+L11+L19+L18+L20</f>
        <v>465</v>
      </c>
      <c r="M24" s="65">
        <f>M21+M18+M16+M12</f>
        <v>218</v>
      </c>
      <c r="N24" s="65">
        <f>N23</f>
        <v>180</v>
      </c>
      <c r="O24" s="65">
        <f>O21+O11+O18+O16+O12</f>
        <v>279</v>
      </c>
      <c r="P24" s="65">
        <f>P10+P11+P15+P21</f>
        <v>216</v>
      </c>
      <c r="Q24" s="65"/>
      <c r="R24" s="65">
        <f>R10+R11+R12+R18+R21</f>
        <v>373</v>
      </c>
      <c r="S24" s="65">
        <f>S21+S18+S16+S4+S5</f>
        <v>185</v>
      </c>
      <c r="T24" s="65">
        <v>90</v>
      </c>
      <c r="U24" s="65">
        <f>U10+U21+U18+U4+U11</f>
        <v>290</v>
      </c>
      <c r="V24" s="65">
        <f>SUM(H24:U24)</f>
        <v>3056</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8"/>
  <sheetViews>
    <sheetView zoomScalePageLayoutView="0" workbookViewId="0" topLeftCell="A1">
      <selection activeCell="M21" sqref="M21"/>
    </sheetView>
  </sheetViews>
  <sheetFormatPr defaultColWidth="9.140625" defaultRowHeight="12.75"/>
  <cols>
    <col min="1" max="1" width="10.421875" style="0" bestFit="1" customWidth="1"/>
    <col min="2" max="2" width="11.28125" style="0" bestFit="1" customWidth="1"/>
    <col min="3" max="3" width="5.57421875" style="0" bestFit="1" customWidth="1"/>
    <col min="4" max="4" width="8.8515625" style="0" bestFit="1" customWidth="1"/>
    <col min="5" max="5" width="11.7109375" style="0" bestFit="1" customWidth="1"/>
    <col min="6" max="6" width="14.421875" style="0" bestFit="1" customWidth="1"/>
    <col min="7" max="7" width="11.00390625" style="0" bestFit="1" customWidth="1"/>
    <col min="8" max="8" width="32.421875" style="0" bestFit="1" customWidth="1"/>
    <col min="9" max="16" width="3.140625" style="0" bestFit="1" customWidth="1"/>
    <col min="17" max="17" width="4.421875" style="0" bestFit="1" customWidth="1"/>
    <col min="18" max="21" width="3.140625" style="0" bestFit="1" customWidth="1"/>
  </cols>
  <sheetData>
    <row r="1" spans="1:21" ht="12.75">
      <c r="A1" s="113" t="s">
        <v>1</v>
      </c>
      <c r="B1" s="113" t="s">
        <v>0</v>
      </c>
      <c r="C1" s="105" t="s">
        <v>26</v>
      </c>
      <c r="D1" s="105" t="s">
        <v>24</v>
      </c>
      <c r="E1" s="105" t="s">
        <v>8</v>
      </c>
      <c r="F1" s="115" t="s">
        <v>15</v>
      </c>
      <c r="G1" s="115" t="s">
        <v>3</v>
      </c>
      <c r="H1" s="117" t="s">
        <v>29</v>
      </c>
      <c r="I1" s="119" t="s">
        <v>34</v>
      </c>
      <c r="J1" s="119" t="s">
        <v>33</v>
      </c>
      <c r="K1" s="119" t="s">
        <v>30</v>
      </c>
      <c r="L1" s="119" t="s">
        <v>57</v>
      </c>
      <c r="M1" s="119" t="s">
        <v>35</v>
      </c>
      <c r="N1" s="119" t="s">
        <v>32</v>
      </c>
      <c r="O1" s="119" t="s">
        <v>37</v>
      </c>
      <c r="P1" s="119" t="s">
        <v>36</v>
      </c>
      <c r="Q1" s="119" t="s">
        <v>38</v>
      </c>
      <c r="R1" s="119" t="s">
        <v>58</v>
      </c>
      <c r="S1" s="119" t="s">
        <v>39</v>
      </c>
      <c r="T1" s="119" t="s">
        <v>31</v>
      </c>
      <c r="U1" s="119" t="s">
        <v>27</v>
      </c>
    </row>
    <row r="2" spans="1:21" ht="12.75">
      <c r="A2" s="114"/>
      <c r="B2" s="114"/>
      <c r="C2" s="106"/>
      <c r="D2" s="106"/>
      <c r="E2" s="106"/>
      <c r="F2" s="116"/>
      <c r="G2" s="116"/>
      <c r="H2" s="118"/>
      <c r="I2" s="120"/>
      <c r="J2" s="120"/>
      <c r="K2" s="120"/>
      <c r="L2" s="120"/>
      <c r="M2" s="120"/>
      <c r="N2" s="120"/>
      <c r="O2" s="120"/>
      <c r="P2" s="120"/>
      <c r="Q2" s="120"/>
      <c r="R2" s="120"/>
      <c r="S2" s="120"/>
      <c r="T2" s="120"/>
      <c r="U2" s="120"/>
    </row>
    <row r="3" spans="1:21" ht="12.75">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362</v>
      </c>
      <c r="B4" s="6" t="s">
        <v>363</v>
      </c>
      <c r="C4" s="5">
        <v>1993</v>
      </c>
      <c r="D4" s="6" t="s">
        <v>361</v>
      </c>
      <c r="E4" s="51" t="s">
        <v>22</v>
      </c>
      <c r="F4" s="27">
        <v>100</v>
      </c>
      <c r="G4" s="27">
        <v>100</v>
      </c>
      <c r="H4" s="7"/>
      <c r="I4" s="5"/>
      <c r="J4" s="5"/>
      <c r="K4" s="5"/>
      <c r="L4" s="6"/>
      <c r="M4" s="5"/>
      <c r="N4" s="19"/>
      <c r="O4" s="6"/>
      <c r="P4" s="19"/>
      <c r="Q4" s="6">
        <v>100</v>
      </c>
      <c r="R4" s="6"/>
      <c r="S4" s="6"/>
      <c r="T4" s="6"/>
      <c r="U4" s="6"/>
    </row>
    <row r="5" spans="1:21" ht="15.75">
      <c r="A5" s="6" t="s">
        <v>364</v>
      </c>
      <c r="B5" s="6" t="s">
        <v>365</v>
      </c>
      <c r="C5" s="5">
        <v>1984</v>
      </c>
      <c r="D5" s="6" t="s">
        <v>361</v>
      </c>
      <c r="E5" s="51" t="s">
        <v>22</v>
      </c>
      <c r="F5" s="27">
        <v>90</v>
      </c>
      <c r="G5" s="27">
        <v>90</v>
      </c>
      <c r="H5" s="7"/>
      <c r="I5" s="5"/>
      <c r="J5" s="5"/>
      <c r="K5" s="5"/>
      <c r="L5" s="6"/>
      <c r="M5" s="5"/>
      <c r="N5" s="19"/>
      <c r="O5" s="6"/>
      <c r="P5" s="19"/>
      <c r="Q5" s="6">
        <v>90</v>
      </c>
      <c r="R5" s="6"/>
      <c r="S5" s="6"/>
      <c r="T5" s="6"/>
      <c r="U5" s="6"/>
    </row>
    <row r="6" spans="1:22" ht="15.75">
      <c r="A6" s="56" t="s">
        <v>366</v>
      </c>
      <c r="B6" s="56" t="s">
        <v>90</v>
      </c>
      <c r="C6" s="18">
        <v>1983</v>
      </c>
      <c r="D6" s="19" t="s">
        <v>361</v>
      </c>
      <c r="E6" s="51" t="s">
        <v>22</v>
      </c>
      <c r="F6" s="27">
        <f>SUM(H6:U6)</f>
        <v>200</v>
      </c>
      <c r="G6" s="27">
        <f>SUM(H6:U6)</f>
        <v>200</v>
      </c>
      <c r="H6" s="64">
        <v>90</v>
      </c>
      <c r="I6" s="64"/>
      <c r="J6" s="18"/>
      <c r="K6" s="18"/>
      <c r="L6" s="18"/>
      <c r="M6" s="18"/>
      <c r="N6" s="18"/>
      <c r="O6" s="18"/>
      <c r="P6" s="18">
        <v>40</v>
      </c>
      <c r="Q6" s="18">
        <v>70</v>
      </c>
      <c r="R6" s="18"/>
      <c r="S6" s="18"/>
      <c r="T6" s="18"/>
      <c r="U6" s="18"/>
      <c r="V6">
        <f>SUM(Q6:U6)</f>
        <v>70</v>
      </c>
    </row>
    <row r="7" spans="1:21" ht="15.75">
      <c r="A7" s="56" t="s">
        <v>367</v>
      </c>
      <c r="B7" s="56" t="s">
        <v>96</v>
      </c>
      <c r="C7" s="18">
        <v>1984</v>
      </c>
      <c r="D7" s="19" t="s">
        <v>361</v>
      </c>
      <c r="E7" s="51" t="s">
        <v>22</v>
      </c>
      <c r="F7" s="27">
        <f>SUM(H7:U7)</f>
        <v>225</v>
      </c>
      <c r="G7" s="27">
        <f>SUM(H7:U7)</f>
        <v>225</v>
      </c>
      <c r="H7" s="64">
        <v>100</v>
      </c>
      <c r="I7" s="64"/>
      <c r="J7" s="18"/>
      <c r="K7" s="18"/>
      <c r="L7" s="18"/>
      <c r="M7" s="18"/>
      <c r="N7" s="18"/>
      <c r="O7" s="18"/>
      <c r="P7" s="18">
        <v>45</v>
      </c>
      <c r="Q7" s="18">
        <v>80</v>
      </c>
      <c r="R7" s="18"/>
      <c r="S7" s="18"/>
      <c r="T7" s="18"/>
      <c r="U7" s="18"/>
    </row>
    <row r="8" spans="16:22" ht="12.75">
      <c r="P8">
        <f>SUM(P6:P7)</f>
        <v>85</v>
      </c>
      <c r="Q8">
        <f>SUM(Q4:Q7)</f>
        <v>340</v>
      </c>
      <c r="V8">
        <f>SUM(P8:U8)</f>
        <v>425</v>
      </c>
    </row>
  </sheetData>
  <sheetProtection/>
  <mergeCells count="22">
    <mergeCell ref="S1:S2"/>
    <mergeCell ref="T1:T2"/>
    <mergeCell ref="U1:U2"/>
    <mergeCell ref="A3:G3"/>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18"/>
  <sheetViews>
    <sheetView zoomScalePageLayoutView="0" workbookViewId="0" topLeftCell="A1">
      <selection activeCell="X12" sqref="X12"/>
    </sheetView>
  </sheetViews>
  <sheetFormatPr defaultColWidth="9.140625" defaultRowHeight="12.75"/>
  <cols>
    <col min="1" max="1" width="11.28125" style="0" bestFit="1" customWidth="1"/>
    <col min="2" max="2" width="13.7109375" style="0" bestFit="1" customWidth="1"/>
    <col min="3" max="3" width="5.57421875" style="0" bestFit="1" customWidth="1"/>
    <col min="4" max="4" width="20.28125" style="0" bestFit="1" customWidth="1"/>
    <col min="5" max="5" width="11.7109375" style="0" bestFit="1" customWidth="1"/>
    <col min="6" max="6" width="14.421875" style="0" bestFit="1" customWidth="1"/>
    <col min="7" max="7" width="11.00390625" style="0" bestFit="1" customWidth="1"/>
    <col min="8" max="8" width="4.7109375" style="0" customWidth="1"/>
    <col min="9" max="9" width="3.140625" style="0" bestFit="1" customWidth="1"/>
    <col min="10" max="10" width="3.28125" style="0" bestFit="1" customWidth="1"/>
    <col min="11" max="11" width="4.00390625" style="0" bestFit="1" customWidth="1"/>
    <col min="12" max="12" width="3.140625" style="0" bestFit="1" customWidth="1"/>
    <col min="13" max="13" width="3.28125" style="0" bestFit="1" customWidth="1"/>
    <col min="14" max="15" width="3.140625" style="0" bestFit="1" customWidth="1"/>
    <col min="16" max="16" width="4.00390625" style="0" bestFit="1" customWidth="1"/>
    <col min="17" max="18" width="3.140625" style="0" bestFit="1" customWidth="1"/>
    <col min="19" max="19" width="4.00390625" style="0" bestFit="1" customWidth="1"/>
    <col min="20" max="20" width="3.140625" style="0" bestFit="1" customWidth="1"/>
    <col min="21" max="21" width="4.0039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24.5"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14</v>
      </c>
    </row>
    <row r="4" spans="1:21" ht="15.75">
      <c r="A4" s="37" t="s">
        <v>349</v>
      </c>
      <c r="B4" s="37" t="s">
        <v>350</v>
      </c>
      <c r="C4" s="30">
        <v>1963</v>
      </c>
      <c r="D4" s="31" t="s">
        <v>75</v>
      </c>
      <c r="E4" s="8" t="s">
        <v>12</v>
      </c>
      <c r="F4" s="7">
        <f>SUM(H4:U4)</f>
        <v>52</v>
      </c>
      <c r="G4" s="27">
        <f>SUM(H4:U4)</f>
        <v>52</v>
      </c>
      <c r="H4" s="42">
        <v>52</v>
      </c>
      <c r="I4" s="54"/>
      <c r="J4" s="55"/>
      <c r="K4" s="54"/>
      <c r="L4" s="54"/>
      <c r="M4" s="55"/>
      <c r="N4" s="55"/>
      <c r="O4" s="55"/>
      <c r="P4" s="55"/>
      <c r="Q4" s="55"/>
      <c r="R4" s="55"/>
      <c r="S4" s="55"/>
      <c r="T4" s="55"/>
      <c r="U4" s="55"/>
    </row>
    <row r="5" spans="1:21" ht="15.75">
      <c r="A5" s="56" t="s">
        <v>351</v>
      </c>
      <c r="B5" s="56" t="s">
        <v>311</v>
      </c>
      <c r="C5" s="18">
        <v>1975</v>
      </c>
      <c r="D5" s="31" t="s">
        <v>75</v>
      </c>
      <c r="E5" s="51" t="s">
        <v>22</v>
      </c>
      <c r="F5" s="27">
        <f>SUM(H5:U5)</f>
        <v>114</v>
      </c>
      <c r="G5" s="27">
        <f>SUM(H5:U5)</f>
        <v>114</v>
      </c>
      <c r="H5" s="64"/>
      <c r="I5" s="64"/>
      <c r="J5" s="18"/>
      <c r="K5" s="18"/>
      <c r="L5" s="18"/>
      <c r="M5" s="18">
        <v>36</v>
      </c>
      <c r="N5" s="18"/>
      <c r="O5" s="18"/>
      <c r="P5" s="18">
        <v>34</v>
      </c>
      <c r="Q5" s="18"/>
      <c r="R5" s="18"/>
      <c r="S5" s="18">
        <v>44</v>
      </c>
      <c r="T5" s="18"/>
      <c r="U5" s="18"/>
    </row>
    <row r="6" spans="1:21" ht="15.75">
      <c r="A6" s="6" t="s">
        <v>74</v>
      </c>
      <c r="B6" s="31" t="s">
        <v>251</v>
      </c>
      <c r="C6" s="29">
        <v>1997</v>
      </c>
      <c r="D6" s="31" t="s">
        <v>75</v>
      </c>
      <c r="E6" s="51" t="s">
        <v>50</v>
      </c>
      <c r="F6" s="7"/>
      <c r="G6" s="27">
        <f>SUM(H6:U6)</f>
        <v>78</v>
      </c>
      <c r="H6" s="27"/>
      <c r="I6" s="18"/>
      <c r="J6" s="18"/>
      <c r="K6" s="18">
        <v>50</v>
      </c>
      <c r="L6" s="6"/>
      <c r="M6" s="5"/>
      <c r="N6" s="6"/>
      <c r="O6" s="6"/>
      <c r="P6" s="6"/>
      <c r="Q6" s="6"/>
      <c r="R6" s="6"/>
      <c r="S6" s="6"/>
      <c r="T6" s="6"/>
      <c r="U6" s="6">
        <v>28</v>
      </c>
    </row>
    <row r="7" spans="1:21" ht="15.75">
      <c r="A7" s="6" t="s">
        <v>74</v>
      </c>
      <c r="B7" s="6" t="s">
        <v>73</v>
      </c>
      <c r="C7" s="40">
        <v>1995</v>
      </c>
      <c r="D7" s="6" t="s">
        <v>75</v>
      </c>
      <c r="E7" s="8" t="s">
        <v>43</v>
      </c>
      <c r="F7" s="27"/>
      <c r="G7" s="27">
        <f>SUM(H7:U7)</f>
        <v>135</v>
      </c>
      <c r="H7" s="18">
        <v>45</v>
      </c>
      <c r="I7" s="45"/>
      <c r="J7" s="18"/>
      <c r="K7" s="18">
        <v>50</v>
      </c>
      <c r="L7" s="19"/>
      <c r="M7" s="19"/>
      <c r="N7" s="19"/>
      <c r="O7" s="19"/>
      <c r="P7" s="19"/>
      <c r="Q7" s="19"/>
      <c r="R7" s="19"/>
      <c r="S7" s="19"/>
      <c r="T7" s="19"/>
      <c r="U7" s="19">
        <v>40</v>
      </c>
    </row>
    <row r="8" spans="1:21" s="4" customFormat="1" ht="15.75">
      <c r="A8" s="6" t="s">
        <v>74</v>
      </c>
      <c r="B8" s="6" t="s">
        <v>86</v>
      </c>
      <c r="C8" s="41">
        <v>1970</v>
      </c>
      <c r="D8" s="56" t="s">
        <v>75</v>
      </c>
      <c r="E8" s="8" t="s">
        <v>11</v>
      </c>
      <c r="F8" s="7"/>
      <c r="G8" s="27">
        <v>39</v>
      </c>
      <c r="H8" s="18">
        <v>7</v>
      </c>
      <c r="I8" s="18"/>
      <c r="J8" s="18"/>
      <c r="K8" s="18">
        <v>32</v>
      </c>
      <c r="L8" s="6"/>
      <c r="M8" s="6"/>
      <c r="N8" s="5"/>
      <c r="O8" s="6"/>
      <c r="P8" s="6">
        <v>8</v>
      </c>
      <c r="Q8" s="6"/>
      <c r="R8" s="6"/>
      <c r="S8" s="6"/>
      <c r="T8" s="6"/>
      <c r="U8" s="6">
        <v>8</v>
      </c>
    </row>
    <row r="9" spans="1:21" ht="15.75">
      <c r="A9" s="6" t="s">
        <v>79</v>
      </c>
      <c r="B9" s="6" t="s">
        <v>78</v>
      </c>
      <c r="C9" s="41">
        <v>1974</v>
      </c>
      <c r="D9" s="56" t="s">
        <v>75</v>
      </c>
      <c r="E9" s="8" t="s">
        <v>11</v>
      </c>
      <c r="F9" s="7"/>
      <c r="G9" s="27">
        <v>30</v>
      </c>
      <c r="H9" s="18">
        <v>30</v>
      </c>
      <c r="I9" s="18"/>
      <c r="J9" s="18"/>
      <c r="K9" s="18"/>
      <c r="L9" s="6"/>
      <c r="M9" s="6"/>
      <c r="N9" s="5"/>
      <c r="O9" s="6"/>
      <c r="P9" s="6"/>
      <c r="Q9" s="6"/>
      <c r="R9" s="6"/>
      <c r="S9" s="6"/>
      <c r="T9" s="6"/>
      <c r="U9" s="6">
        <v>28</v>
      </c>
    </row>
    <row r="10" spans="1:21" ht="15.75">
      <c r="A10" s="37" t="s">
        <v>239</v>
      </c>
      <c r="B10" s="37" t="s">
        <v>127</v>
      </c>
      <c r="C10" s="5">
        <v>1962</v>
      </c>
      <c r="D10" s="31" t="s">
        <v>75</v>
      </c>
      <c r="E10" s="8" t="s">
        <v>12</v>
      </c>
      <c r="F10" s="7"/>
      <c r="G10" s="27">
        <f aca="true" t="shared" si="0" ref="G10:G16">SUM(H10:U10)</f>
        <v>402</v>
      </c>
      <c r="H10" s="42"/>
      <c r="I10" s="5"/>
      <c r="J10" s="6"/>
      <c r="K10" s="5">
        <v>50</v>
      </c>
      <c r="L10" s="5">
        <v>50</v>
      </c>
      <c r="M10" s="6"/>
      <c r="N10" s="6"/>
      <c r="O10" s="6"/>
      <c r="P10" s="6">
        <v>70</v>
      </c>
      <c r="Q10" s="6">
        <v>50</v>
      </c>
      <c r="R10" s="6">
        <v>85</v>
      </c>
      <c r="S10" s="6">
        <v>52</v>
      </c>
      <c r="T10" s="6"/>
      <c r="U10" s="6">
        <v>45</v>
      </c>
    </row>
    <row r="11" spans="1:21" ht="15.75">
      <c r="A11" s="56" t="s">
        <v>102</v>
      </c>
      <c r="B11" s="56" t="s">
        <v>88</v>
      </c>
      <c r="C11" s="18">
        <v>1976</v>
      </c>
      <c r="D11" s="19" t="s">
        <v>75</v>
      </c>
      <c r="E11" s="51" t="s">
        <v>22</v>
      </c>
      <c r="F11" s="27"/>
      <c r="G11" s="27">
        <f t="shared" si="0"/>
        <v>73</v>
      </c>
      <c r="H11" s="64">
        <v>34</v>
      </c>
      <c r="I11" s="64"/>
      <c r="J11" s="18"/>
      <c r="K11" s="18"/>
      <c r="L11" s="18"/>
      <c r="M11" s="18"/>
      <c r="N11" s="18"/>
      <c r="O11" s="18"/>
      <c r="P11" s="18">
        <v>1</v>
      </c>
      <c r="Q11" s="18"/>
      <c r="R11" s="18"/>
      <c r="S11" s="18"/>
      <c r="T11" s="18"/>
      <c r="U11" s="18">
        <v>38</v>
      </c>
    </row>
    <row r="12" spans="1:21" ht="15.75">
      <c r="A12" s="37" t="s">
        <v>337</v>
      </c>
      <c r="B12" s="37" t="s">
        <v>338</v>
      </c>
      <c r="C12" s="29">
        <v>1997</v>
      </c>
      <c r="D12" s="6" t="s">
        <v>75</v>
      </c>
      <c r="E12" s="8" t="s">
        <v>55</v>
      </c>
      <c r="F12" s="27"/>
      <c r="G12" s="27">
        <f t="shared" si="0"/>
        <v>166</v>
      </c>
      <c r="H12" s="18">
        <v>45</v>
      </c>
      <c r="I12" s="22"/>
      <c r="J12" s="18"/>
      <c r="K12" s="19"/>
      <c r="L12" s="19"/>
      <c r="M12" s="19"/>
      <c r="N12" s="19"/>
      <c r="O12" s="19"/>
      <c r="P12" s="19">
        <v>50</v>
      </c>
      <c r="Q12" s="19"/>
      <c r="R12" s="19"/>
      <c r="S12" s="19">
        <v>34</v>
      </c>
      <c r="T12" s="19"/>
      <c r="U12" s="19">
        <v>37</v>
      </c>
    </row>
    <row r="13" spans="1:21" ht="15.75">
      <c r="A13" s="6" t="s">
        <v>353</v>
      </c>
      <c r="B13" s="6" t="s">
        <v>354</v>
      </c>
      <c r="C13" s="5">
        <v>1961</v>
      </c>
      <c r="D13" s="6" t="s">
        <v>75</v>
      </c>
      <c r="E13" s="8" t="s">
        <v>10</v>
      </c>
      <c r="F13" s="7">
        <f>SUM(H13:U13)</f>
        <v>45</v>
      </c>
      <c r="G13" s="27">
        <f t="shared" si="0"/>
        <v>45</v>
      </c>
      <c r="H13" s="7"/>
      <c r="I13" s="5"/>
      <c r="J13" s="5"/>
      <c r="K13" s="6"/>
      <c r="L13" s="6"/>
      <c r="M13" s="6"/>
      <c r="N13" s="6"/>
      <c r="O13" s="6"/>
      <c r="P13" s="6"/>
      <c r="Q13" s="6"/>
      <c r="R13" s="6"/>
      <c r="S13" s="6"/>
      <c r="T13" s="6"/>
      <c r="U13" s="6">
        <v>45</v>
      </c>
    </row>
    <row r="14" spans="1:21" ht="15.75">
      <c r="A14" s="6" t="s">
        <v>355</v>
      </c>
      <c r="B14" s="6" t="s">
        <v>356</v>
      </c>
      <c r="C14" s="5">
        <v>1948</v>
      </c>
      <c r="D14" s="6" t="s">
        <v>75</v>
      </c>
      <c r="E14" s="8" t="s">
        <v>9</v>
      </c>
      <c r="F14" s="7">
        <f>SUM(H14:U14)</f>
        <v>37</v>
      </c>
      <c r="G14" s="27">
        <f t="shared" si="0"/>
        <v>37</v>
      </c>
      <c r="H14" s="7"/>
      <c r="I14" s="5"/>
      <c r="J14" s="6"/>
      <c r="K14" s="6"/>
      <c r="L14" s="6"/>
      <c r="M14" s="6"/>
      <c r="N14" s="6"/>
      <c r="O14" s="6"/>
      <c r="P14" s="6"/>
      <c r="Q14" s="6"/>
      <c r="R14" s="6"/>
      <c r="S14" s="6"/>
      <c r="T14" s="6"/>
      <c r="U14" s="6">
        <v>37</v>
      </c>
    </row>
    <row r="15" spans="1:21" ht="15.75">
      <c r="A15" s="6" t="s">
        <v>74</v>
      </c>
      <c r="B15" s="31" t="s">
        <v>360</v>
      </c>
      <c r="C15" s="29">
        <v>2003</v>
      </c>
      <c r="D15" s="6" t="s">
        <v>75</v>
      </c>
      <c r="E15" s="8" t="s">
        <v>47</v>
      </c>
      <c r="F15" s="53">
        <f>SUM(H15:U15)</f>
        <v>45</v>
      </c>
      <c r="G15" s="7">
        <f t="shared" si="0"/>
        <v>45</v>
      </c>
      <c r="H15" s="7"/>
      <c r="I15" s="5"/>
      <c r="J15" s="60"/>
      <c r="K15" s="18">
        <v>31</v>
      </c>
      <c r="L15" s="18"/>
      <c r="M15" s="5"/>
      <c r="N15" s="5"/>
      <c r="O15" s="5"/>
      <c r="P15" s="5"/>
      <c r="Q15" s="5"/>
      <c r="R15" s="5"/>
      <c r="S15" s="5"/>
      <c r="T15" s="5"/>
      <c r="U15" s="5">
        <v>14</v>
      </c>
    </row>
    <row r="16" spans="1:21" ht="15.75">
      <c r="A16" s="31" t="s">
        <v>345</v>
      </c>
      <c r="B16" s="28" t="s">
        <v>346</v>
      </c>
      <c r="C16" s="29">
        <v>1986</v>
      </c>
      <c r="D16" s="6" t="s">
        <v>75</v>
      </c>
      <c r="E16" s="8" t="s">
        <v>23</v>
      </c>
      <c r="F16" s="7"/>
      <c r="G16" s="10">
        <f t="shared" si="0"/>
        <v>16</v>
      </c>
      <c r="H16" s="5"/>
      <c r="I16" s="42"/>
      <c r="J16" s="19"/>
      <c r="K16" s="19"/>
      <c r="L16" s="19"/>
      <c r="M16" s="19"/>
      <c r="N16" s="19"/>
      <c r="O16" s="19"/>
      <c r="P16" s="19">
        <v>16</v>
      </c>
      <c r="Q16" s="19"/>
      <c r="R16" s="19"/>
      <c r="S16" s="19"/>
      <c r="T16" s="19"/>
      <c r="U16" s="19"/>
    </row>
    <row r="17" spans="1:22" ht="15.75">
      <c r="A17" s="81"/>
      <c r="B17" s="82"/>
      <c r="C17" s="83"/>
      <c r="D17" s="81"/>
      <c r="E17" s="77"/>
      <c r="F17" s="9"/>
      <c r="G17" s="9"/>
      <c r="H17">
        <f aca="true" t="shared" si="1" ref="H17:R17">SUM(H4:H16)</f>
        <v>213</v>
      </c>
      <c r="I17">
        <f t="shared" si="1"/>
        <v>0</v>
      </c>
      <c r="J17">
        <f t="shared" si="1"/>
        <v>0</v>
      </c>
      <c r="K17">
        <f t="shared" si="1"/>
        <v>213</v>
      </c>
      <c r="L17">
        <f t="shared" si="1"/>
        <v>50</v>
      </c>
      <c r="M17">
        <f t="shared" si="1"/>
        <v>36</v>
      </c>
      <c r="N17">
        <f t="shared" si="1"/>
        <v>0</v>
      </c>
      <c r="O17">
        <f t="shared" si="1"/>
        <v>0</v>
      </c>
      <c r="P17">
        <f t="shared" si="1"/>
        <v>179</v>
      </c>
      <c r="Q17">
        <f t="shared" si="1"/>
        <v>50</v>
      </c>
      <c r="R17">
        <f t="shared" si="1"/>
        <v>85</v>
      </c>
      <c r="S17">
        <f>SUM(S4:S16)</f>
        <v>130</v>
      </c>
      <c r="T17">
        <f>SUM(T4:T16)</f>
        <v>0</v>
      </c>
      <c r="U17">
        <f>SUM(U4:U16)</f>
        <v>320</v>
      </c>
      <c r="V17">
        <f>SUM(H17:U17)</f>
        <v>1276</v>
      </c>
    </row>
    <row r="18" spans="8:22" ht="12.75">
      <c r="H18">
        <f>H12+H11+H9+H7+H4</f>
        <v>206</v>
      </c>
      <c r="K18">
        <f>SUM(K6:K16)</f>
        <v>213</v>
      </c>
      <c r="L18">
        <f>SUM(L6:L16)</f>
        <v>50</v>
      </c>
      <c r="M18">
        <f>M17</f>
        <v>36</v>
      </c>
      <c r="P18">
        <f>P16+P12+P10+P8+P5</f>
        <v>178</v>
      </c>
      <c r="Q18">
        <f>SUM(Q6:Q16)</f>
        <v>50</v>
      </c>
      <c r="R18">
        <f>SUM(R6:R16)</f>
        <v>85</v>
      </c>
      <c r="S18">
        <f>S12+S10+S5</f>
        <v>130</v>
      </c>
      <c r="U18">
        <f>U7+U10+U12+U13+U14</f>
        <v>204</v>
      </c>
      <c r="V18">
        <f>SUM(H18:U18)</f>
        <v>1152</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V11"/>
  <sheetViews>
    <sheetView zoomScalePageLayoutView="0" workbookViewId="0" topLeftCell="A1">
      <selection activeCell="Z15" sqref="Z15"/>
    </sheetView>
  </sheetViews>
  <sheetFormatPr defaultColWidth="9.140625" defaultRowHeight="12.75"/>
  <cols>
    <col min="1" max="1" width="12.00390625" style="0" bestFit="1" customWidth="1"/>
    <col min="2" max="2" width="13.7109375" style="0" bestFit="1" customWidth="1"/>
    <col min="3" max="3" width="5.57421875" style="0" bestFit="1" customWidth="1"/>
    <col min="4" max="4" width="12.140625" style="0" bestFit="1" customWidth="1"/>
    <col min="5" max="5" width="11.7109375" style="0" bestFit="1" customWidth="1"/>
    <col min="6" max="6" width="14.421875" style="0" bestFit="1" customWidth="1"/>
    <col min="7" max="7" width="11.00390625" style="0" customWidth="1"/>
    <col min="8" max="8" width="2.7109375" style="0" customWidth="1"/>
    <col min="9" max="10" width="3.140625" style="0" bestFit="1" customWidth="1"/>
    <col min="11" max="11" width="3.28125" style="0" bestFit="1" customWidth="1"/>
    <col min="12" max="12" width="3.140625" style="0" bestFit="1" customWidth="1"/>
    <col min="13" max="13" width="3.28125" style="0" bestFit="1" customWidth="1"/>
    <col min="14" max="14" width="4.00390625" style="0" bestFit="1" customWidth="1"/>
    <col min="15" max="15" width="3.140625" style="0" bestFit="1" customWidth="1"/>
    <col min="16" max="16" width="4.00390625" style="0" bestFit="1" customWidth="1"/>
    <col min="17" max="21" width="3.14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31.25"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s="3" customFormat="1" ht="15.75">
      <c r="A4" s="56" t="s">
        <v>316</v>
      </c>
      <c r="B4" s="56" t="s">
        <v>101</v>
      </c>
      <c r="C4" s="18">
        <v>1983</v>
      </c>
      <c r="D4" s="19" t="s">
        <v>315</v>
      </c>
      <c r="E4" s="51" t="s">
        <v>22</v>
      </c>
      <c r="F4" s="27"/>
      <c r="G4" s="27">
        <v>190</v>
      </c>
      <c r="H4" s="64"/>
      <c r="I4" s="64"/>
      <c r="J4" s="18"/>
      <c r="K4" s="18"/>
      <c r="L4" s="18"/>
      <c r="M4" s="18"/>
      <c r="N4" s="18">
        <v>65</v>
      </c>
      <c r="O4" s="18"/>
      <c r="P4" s="18">
        <v>75</v>
      </c>
      <c r="Q4" s="18"/>
      <c r="R4" s="18">
        <v>50</v>
      </c>
      <c r="S4" s="18"/>
      <c r="T4" s="18"/>
      <c r="U4" s="18"/>
    </row>
    <row r="5" spans="1:21" s="3" customFormat="1" ht="15.75">
      <c r="A5" s="56" t="s">
        <v>317</v>
      </c>
      <c r="B5" s="56" t="s">
        <v>318</v>
      </c>
      <c r="C5" s="18">
        <v>1982</v>
      </c>
      <c r="D5" s="19" t="s">
        <v>315</v>
      </c>
      <c r="E5" s="51" t="s">
        <v>22</v>
      </c>
      <c r="F5" s="27"/>
      <c r="G5" s="27">
        <v>114</v>
      </c>
      <c r="H5" s="64"/>
      <c r="I5" s="64"/>
      <c r="J5" s="18"/>
      <c r="K5" s="18"/>
      <c r="L5" s="18"/>
      <c r="M5" s="18"/>
      <c r="N5" s="18">
        <v>58</v>
      </c>
      <c r="O5" s="18"/>
      <c r="P5" s="18">
        <v>56</v>
      </c>
      <c r="Q5" s="18"/>
      <c r="R5" s="18"/>
      <c r="S5" s="18"/>
      <c r="T5" s="18"/>
      <c r="U5" s="18"/>
    </row>
    <row r="6" spans="1:21" s="3" customFormat="1" ht="15.75">
      <c r="A6" s="6" t="s">
        <v>317</v>
      </c>
      <c r="B6" s="6" t="s">
        <v>318</v>
      </c>
      <c r="C6" s="5">
        <v>1982</v>
      </c>
      <c r="D6" s="6" t="s">
        <v>315</v>
      </c>
      <c r="E6" s="51" t="s">
        <v>22</v>
      </c>
      <c r="F6" s="7"/>
      <c r="G6" s="7">
        <f>SUM(H6:U6)</f>
        <v>26</v>
      </c>
      <c r="H6" s="7"/>
      <c r="I6" s="5"/>
      <c r="J6" s="5"/>
      <c r="K6" s="5"/>
      <c r="L6" s="5"/>
      <c r="M6" s="5"/>
      <c r="N6" s="18">
        <v>26</v>
      </c>
      <c r="O6" s="5"/>
      <c r="P6" s="5"/>
      <c r="Q6" s="5"/>
      <c r="R6" s="5"/>
      <c r="S6" s="5"/>
      <c r="T6" s="5"/>
      <c r="U6" s="5"/>
    </row>
    <row r="7" spans="1:21" ht="15.75">
      <c r="A7" s="56" t="s">
        <v>314</v>
      </c>
      <c r="B7" s="56" t="s">
        <v>106</v>
      </c>
      <c r="C7" s="18">
        <v>1976</v>
      </c>
      <c r="D7" s="19" t="s">
        <v>315</v>
      </c>
      <c r="E7" s="51" t="s">
        <v>22</v>
      </c>
      <c r="F7" s="27"/>
      <c r="G7" s="27">
        <v>80</v>
      </c>
      <c r="H7" s="64"/>
      <c r="I7" s="64"/>
      <c r="J7" s="18"/>
      <c r="K7" s="18"/>
      <c r="L7" s="18"/>
      <c r="M7" s="18"/>
      <c r="N7" s="18">
        <v>80</v>
      </c>
      <c r="O7" s="18"/>
      <c r="P7" s="18"/>
      <c r="Q7" s="18"/>
      <c r="R7" s="18"/>
      <c r="S7" s="18"/>
      <c r="T7" s="18"/>
      <c r="U7" s="18"/>
    </row>
    <row r="8" spans="1:21" ht="15.75">
      <c r="A8" s="31" t="s">
        <v>317</v>
      </c>
      <c r="B8" s="28" t="s">
        <v>344</v>
      </c>
      <c r="C8" s="29">
        <v>1982</v>
      </c>
      <c r="D8" s="31" t="s">
        <v>315</v>
      </c>
      <c r="E8" s="8" t="s">
        <v>23</v>
      </c>
      <c r="F8" s="7"/>
      <c r="G8" s="10">
        <f>SUM(H8:U8)</f>
        <v>90</v>
      </c>
      <c r="H8" s="5"/>
      <c r="I8" s="42"/>
      <c r="J8" s="19"/>
      <c r="K8" s="19"/>
      <c r="L8" s="19"/>
      <c r="M8" s="19"/>
      <c r="N8" s="19"/>
      <c r="O8" s="19"/>
      <c r="P8" s="19">
        <v>90</v>
      </c>
      <c r="Q8" s="19"/>
      <c r="R8" s="19"/>
      <c r="S8" s="19"/>
      <c r="T8" s="19"/>
      <c r="U8" s="19"/>
    </row>
    <row r="9" spans="1:21" ht="15.75">
      <c r="A9" s="6" t="s">
        <v>352</v>
      </c>
      <c r="B9" s="6" t="s">
        <v>357</v>
      </c>
      <c r="C9" s="5">
        <v>2003</v>
      </c>
      <c r="D9" s="6" t="s">
        <v>315</v>
      </c>
      <c r="E9" s="8" t="s">
        <v>47</v>
      </c>
      <c r="F9" s="53">
        <f>SUM(H9:U9)</f>
        <v>22</v>
      </c>
      <c r="G9" s="7">
        <f>SUM(H9:U9)</f>
        <v>22</v>
      </c>
      <c r="H9" s="7"/>
      <c r="I9" s="5"/>
      <c r="J9" s="5"/>
      <c r="K9" s="5"/>
      <c r="L9" s="5"/>
      <c r="M9" s="5"/>
      <c r="N9" s="5"/>
      <c r="O9" s="5"/>
      <c r="P9" s="5"/>
      <c r="Q9" s="5"/>
      <c r="R9" s="5"/>
      <c r="S9" s="5"/>
      <c r="T9" s="5"/>
      <c r="U9" s="5">
        <v>22</v>
      </c>
    </row>
    <row r="10" spans="1:21" ht="15.75">
      <c r="A10" s="6" t="s">
        <v>352</v>
      </c>
      <c r="B10" s="6" t="s">
        <v>180</v>
      </c>
      <c r="C10" s="41">
        <v>1974</v>
      </c>
      <c r="D10" s="6" t="s">
        <v>315</v>
      </c>
      <c r="E10" s="8" t="s">
        <v>11</v>
      </c>
      <c r="F10" s="27"/>
      <c r="G10" s="27">
        <f>SUM(H10:U10)</f>
        <v>54</v>
      </c>
      <c r="H10" s="7"/>
      <c r="I10" s="5"/>
      <c r="J10" s="5"/>
      <c r="K10" s="5"/>
      <c r="L10" s="6"/>
      <c r="M10" s="6"/>
      <c r="N10" s="6"/>
      <c r="O10" s="6"/>
      <c r="P10" s="6"/>
      <c r="Q10" s="6"/>
      <c r="R10" s="6"/>
      <c r="S10" s="6"/>
      <c r="T10" s="6"/>
      <c r="U10" s="6">
        <v>54</v>
      </c>
    </row>
    <row r="11" spans="14:22" ht="12.75">
      <c r="N11">
        <f>SUM(N4:N8)</f>
        <v>229</v>
      </c>
      <c r="P11">
        <f>SUM(P4:P8)</f>
        <v>221</v>
      </c>
      <c r="R11">
        <f>SUM(R4:R8)</f>
        <v>50</v>
      </c>
      <c r="U11">
        <f>SUM(U9:U10)</f>
        <v>76</v>
      </c>
      <c r="V11">
        <f>SUM(H11:U11)</f>
        <v>576</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V10"/>
  <sheetViews>
    <sheetView zoomScalePageLayoutView="0" workbookViewId="0" topLeftCell="A1">
      <selection activeCell="V9" sqref="V9:V10"/>
    </sheetView>
  </sheetViews>
  <sheetFormatPr defaultColWidth="9.140625" defaultRowHeight="12.75"/>
  <cols>
    <col min="1" max="1" width="8.7109375" style="0" bestFit="1" customWidth="1"/>
    <col min="2" max="2" width="13.7109375" style="0" bestFit="1" customWidth="1"/>
    <col min="3" max="3" width="5.57421875" style="0" bestFit="1" customWidth="1"/>
    <col min="4" max="4" width="23.140625" style="0" bestFit="1" customWidth="1"/>
    <col min="5" max="5" width="11.7109375" style="0" bestFit="1" customWidth="1"/>
    <col min="6" max="6" width="14.421875" style="0" bestFit="1" customWidth="1"/>
    <col min="7" max="7" width="11.00390625" style="0" customWidth="1"/>
    <col min="8" max="8" width="3.8515625" style="0" customWidth="1"/>
    <col min="9" max="9" width="3.28125" style="0" bestFit="1" customWidth="1"/>
    <col min="10" max="10" width="3.421875" style="0" bestFit="1" customWidth="1"/>
    <col min="11" max="12" width="3.28125" style="0" bestFit="1" customWidth="1"/>
    <col min="13" max="13" width="3.421875" style="0" bestFit="1" customWidth="1"/>
    <col min="14" max="15" width="3.28125" style="0" bestFit="1" customWidth="1"/>
    <col min="16" max="16" width="4.140625" style="0" bestFit="1" customWidth="1"/>
    <col min="17" max="18" width="3.28125" style="0" bestFit="1" customWidth="1"/>
    <col min="19" max="20" width="4.00390625" style="0" bestFit="1" customWidth="1"/>
    <col min="21" max="21" width="3.28125" style="0" bestFit="1" customWidth="1"/>
    <col min="22" max="22" width="9.281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11"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84</v>
      </c>
      <c r="B4" s="6" t="s">
        <v>188</v>
      </c>
      <c r="C4" s="41">
        <v>1965</v>
      </c>
      <c r="D4" s="56" t="s">
        <v>186</v>
      </c>
      <c r="E4" s="8" t="s">
        <v>11</v>
      </c>
      <c r="F4" s="27"/>
      <c r="G4" s="27">
        <f>SUM(H4:U4)</f>
        <v>176</v>
      </c>
      <c r="H4" s="18">
        <v>9</v>
      </c>
      <c r="I4" s="22"/>
      <c r="J4" s="18">
        <v>34</v>
      </c>
      <c r="K4" s="18"/>
      <c r="L4" s="19"/>
      <c r="M4" s="19">
        <v>37</v>
      </c>
      <c r="N4" s="18"/>
      <c r="O4" s="19"/>
      <c r="P4" s="19">
        <v>28</v>
      </c>
      <c r="Q4" s="19"/>
      <c r="R4" s="19"/>
      <c r="S4" s="19">
        <v>18</v>
      </c>
      <c r="T4" s="19">
        <v>50</v>
      </c>
      <c r="U4" s="19"/>
    </row>
    <row r="5" spans="1:21" ht="15.75">
      <c r="A5" s="6" t="s">
        <v>303</v>
      </c>
      <c r="B5" s="6" t="s">
        <v>180</v>
      </c>
      <c r="C5" s="41">
        <v>1972</v>
      </c>
      <c r="D5" s="56" t="s">
        <v>186</v>
      </c>
      <c r="E5" s="8" t="s">
        <v>11</v>
      </c>
      <c r="F5" s="27"/>
      <c r="G5" s="27">
        <f>SUM(H5:U5)</f>
        <v>112</v>
      </c>
      <c r="H5" s="18"/>
      <c r="I5" s="22"/>
      <c r="J5" s="18"/>
      <c r="K5" s="18"/>
      <c r="L5" s="19"/>
      <c r="M5" s="19">
        <v>40</v>
      </c>
      <c r="N5" s="18"/>
      <c r="O5" s="19"/>
      <c r="P5" s="19">
        <v>50</v>
      </c>
      <c r="Q5" s="19"/>
      <c r="R5" s="19"/>
      <c r="S5" s="19">
        <v>22</v>
      </c>
      <c r="T5" s="19"/>
      <c r="U5" s="19"/>
    </row>
    <row r="6" spans="1:21" ht="15.75">
      <c r="A6" s="6" t="s">
        <v>2</v>
      </c>
      <c r="B6" s="6" t="s">
        <v>330</v>
      </c>
      <c r="C6" s="5">
        <v>1996</v>
      </c>
      <c r="D6" s="56" t="s">
        <v>186</v>
      </c>
      <c r="E6" s="8" t="s">
        <v>43</v>
      </c>
      <c r="F6" s="27"/>
      <c r="G6" s="27">
        <f>SUM(H6:U6)</f>
        <v>210</v>
      </c>
      <c r="H6" s="6"/>
      <c r="I6" s="6"/>
      <c r="J6" s="5"/>
      <c r="K6" s="6"/>
      <c r="L6" s="6"/>
      <c r="M6" s="5"/>
      <c r="N6" s="6"/>
      <c r="O6" s="6">
        <v>40</v>
      </c>
      <c r="P6" s="6">
        <v>45</v>
      </c>
      <c r="Q6" s="6"/>
      <c r="R6" s="6"/>
      <c r="S6" s="6">
        <v>50</v>
      </c>
      <c r="T6" s="6">
        <v>75</v>
      </c>
      <c r="U6" s="6"/>
    </row>
    <row r="7" spans="1:21" ht="15.75">
      <c r="A7" s="6" t="s">
        <v>373</v>
      </c>
      <c r="B7" s="6" t="s">
        <v>90</v>
      </c>
      <c r="C7" s="41">
        <v>1973</v>
      </c>
      <c r="D7" s="56" t="s">
        <v>186</v>
      </c>
      <c r="E7" s="8" t="s">
        <v>11</v>
      </c>
      <c r="F7" s="27">
        <f>SUM(H7:U7)</f>
        <v>46</v>
      </c>
      <c r="G7" s="27">
        <f>SUM(H7:U7)</f>
        <v>46</v>
      </c>
      <c r="H7" s="18"/>
      <c r="I7" s="22"/>
      <c r="J7" s="18"/>
      <c r="K7" s="18"/>
      <c r="L7" s="19"/>
      <c r="M7" s="19"/>
      <c r="N7" s="18"/>
      <c r="O7" s="19">
        <v>31</v>
      </c>
      <c r="P7" s="19"/>
      <c r="Q7" s="19"/>
      <c r="R7" s="19"/>
      <c r="S7" s="19">
        <v>15</v>
      </c>
      <c r="T7" s="19"/>
      <c r="U7" s="19"/>
    </row>
    <row r="8" spans="1:22" ht="15.75">
      <c r="A8" s="56" t="s">
        <v>328</v>
      </c>
      <c r="B8" s="56" t="s">
        <v>331</v>
      </c>
      <c r="C8" s="18">
        <v>1991</v>
      </c>
      <c r="D8" s="56" t="s">
        <v>186</v>
      </c>
      <c r="E8" s="51" t="s">
        <v>22</v>
      </c>
      <c r="F8" s="27"/>
      <c r="G8" s="27">
        <f>SUM(H8:U8)</f>
        <v>6</v>
      </c>
      <c r="H8" s="64"/>
      <c r="I8" s="64"/>
      <c r="J8" s="18"/>
      <c r="K8" s="18"/>
      <c r="L8" s="18"/>
      <c r="M8" s="18"/>
      <c r="N8" s="18"/>
      <c r="O8" s="18"/>
      <c r="P8" s="18">
        <v>6</v>
      </c>
      <c r="Q8" s="18"/>
      <c r="R8" s="18"/>
      <c r="S8" s="18"/>
      <c r="T8" s="18"/>
      <c r="U8" s="18"/>
      <c r="V8" s="95"/>
    </row>
    <row r="9" spans="1:22" ht="15.75">
      <c r="A9" s="93"/>
      <c r="B9" s="93"/>
      <c r="C9" s="84"/>
      <c r="D9" s="85"/>
      <c r="E9" s="92"/>
      <c r="F9" s="86"/>
      <c r="G9" s="86"/>
      <c r="H9" s="94">
        <f>SUM(H4:H8)</f>
        <v>9</v>
      </c>
      <c r="I9" s="94">
        <f aca="true" t="shared" si="0" ref="I9:U9">SUM(I4:I8)</f>
        <v>0</v>
      </c>
      <c r="J9" s="94">
        <f t="shared" si="0"/>
        <v>34</v>
      </c>
      <c r="K9" s="94">
        <f t="shared" si="0"/>
        <v>0</v>
      </c>
      <c r="L9" s="94">
        <f t="shared" si="0"/>
        <v>0</v>
      </c>
      <c r="M9" s="94">
        <f t="shared" si="0"/>
        <v>77</v>
      </c>
      <c r="N9" s="94">
        <f t="shared" si="0"/>
        <v>0</v>
      </c>
      <c r="O9" s="94">
        <f t="shared" si="0"/>
        <v>71</v>
      </c>
      <c r="P9" s="94">
        <f t="shared" si="0"/>
        <v>129</v>
      </c>
      <c r="Q9" s="94">
        <f t="shared" si="0"/>
        <v>0</v>
      </c>
      <c r="R9" s="94">
        <f t="shared" si="0"/>
        <v>0</v>
      </c>
      <c r="S9" s="94">
        <f t="shared" si="0"/>
        <v>105</v>
      </c>
      <c r="T9" s="94">
        <f t="shared" si="0"/>
        <v>125</v>
      </c>
      <c r="U9" s="94">
        <f t="shared" si="0"/>
        <v>0</v>
      </c>
      <c r="V9" s="123">
        <f>SUM(H9:U9)</f>
        <v>550</v>
      </c>
    </row>
    <row r="10" spans="8:22" ht="12.75">
      <c r="H10" s="25">
        <f>SUM(H4:H8)</f>
        <v>9</v>
      </c>
      <c r="I10" s="25"/>
      <c r="J10" s="25">
        <f>SUM(J4:J8)</f>
        <v>34</v>
      </c>
      <c r="K10" s="25"/>
      <c r="L10" s="25"/>
      <c r="M10" s="25">
        <f>SUM(M4:M8)</f>
        <v>77</v>
      </c>
      <c r="N10" s="25"/>
      <c r="O10" s="25">
        <f>SUM(O4:O8)</f>
        <v>71</v>
      </c>
      <c r="P10" s="25">
        <f>SUM(P4:P8)</f>
        <v>129</v>
      </c>
      <c r="Q10" s="25"/>
      <c r="R10" s="25"/>
      <c r="S10" s="25">
        <f>SUM(S4:S8)</f>
        <v>105</v>
      </c>
      <c r="T10" s="25">
        <f>T6+T4</f>
        <v>125</v>
      </c>
      <c r="U10" s="25"/>
      <c r="V10" s="123">
        <f>SUM(H10:U10)</f>
        <v>550</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5"/>
  <sheetViews>
    <sheetView zoomScalePageLayoutView="0" workbookViewId="0" topLeftCell="A1">
      <selection activeCell="J11" sqref="J11"/>
    </sheetView>
  </sheetViews>
  <sheetFormatPr defaultColWidth="9.140625" defaultRowHeight="12.75"/>
  <cols>
    <col min="1" max="1" width="8.7109375" style="0" bestFit="1" customWidth="1"/>
    <col min="2" max="2" width="13.7109375" style="0" bestFit="1" customWidth="1"/>
    <col min="3" max="3" width="5.57421875" style="0" bestFit="1" customWidth="1"/>
    <col min="4" max="4" width="7.8515625" style="0" bestFit="1" customWidth="1"/>
    <col min="5" max="5" width="11.7109375" style="0" bestFit="1" customWidth="1"/>
    <col min="6" max="6" width="14.421875" style="0" bestFit="1" customWidth="1"/>
    <col min="7" max="7" width="11.00390625" style="0" bestFit="1" customWidth="1"/>
    <col min="8" max="8" width="3.28125" style="0" customWidth="1"/>
    <col min="9" max="9" width="3.140625" style="0" bestFit="1" customWidth="1"/>
    <col min="10" max="10" width="3.28125" style="0" bestFit="1" customWidth="1"/>
    <col min="11" max="21" width="3.14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07.25"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190</v>
      </c>
      <c r="B4" s="6" t="s">
        <v>189</v>
      </c>
      <c r="C4" s="41">
        <v>1972</v>
      </c>
      <c r="D4" s="56" t="s">
        <v>187</v>
      </c>
      <c r="E4" s="8" t="s">
        <v>11</v>
      </c>
      <c r="F4" s="27"/>
      <c r="G4" s="27">
        <f>SUM(H4:U4)</f>
        <v>142</v>
      </c>
      <c r="H4" s="18"/>
      <c r="I4" s="22"/>
      <c r="J4" s="18">
        <v>31</v>
      </c>
      <c r="K4" s="18"/>
      <c r="L4" s="19"/>
      <c r="M4" s="19"/>
      <c r="N4" s="18">
        <v>31</v>
      </c>
      <c r="O4" s="19"/>
      <c r="P4" s="19">
        <v>12</v>
      </c>
      <c r="Q4" s="19"/>
      <c r="R4" s="19">
        <v>48</v>
      </c>
      <c r="S4" s="19">
        <v>20</v>
      </c>
      <c r="T4" s="19"/>
      <c r="U4" s="19"/>
    </row>
    <row r="5" spans="10:22" ht="12.75">
      <c r="J5">
        <f>J4</f>
        <v>31</v>
      </c>
      <c r="N5">
        <f>N4</f>
        <v>31</v>
      </c>
      <c r="P5">
        <f>P4</f>
        <v>12</v>
      </c>
      <c r="R5">
        <f>R4</f>
        <v>48</v>
      </c>
      <c r="S5">
        <f>S4</f>
        <v>20</v>
      </c>
      <c r="U5" s="66"/>
      <c r="V5">
        <f>SUM(H5:U5)</f>
        <v>142</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63"/>
  <sheetViews>
    <sheetView zoomScale="85" zoomScaleNormal="85" zoomScalePageLayoutView="0" workbookViewId="0" topLeftCell="A1">
      <selection activeCell="L17" sqref="L17"/>
    </sheetView>
  </sheetViews>
  <sheetFormatPr defaultColWidth="9.140625" defaultRowHeight="12.75"/>
  <cols>
    <col min="2" max="2" width="14.140625" style="0" customWidth="1"/>
    <col min="3" max="3" width="11.8515625" style="0" customWidth="1"/>
    <col min="4" max="4" width="14.28125" style="0" bestFit="1" customWidth="1"/>
  </cols>
  <sheetData>
    <row r="1" spans="1:3" ht="15.75">
      <c r="A1" s="1" t="s">
        <v>71</v>
      </c>
      <c r="B1" s="2"/>
      <c r="C1" s="2"/>
    </row>
    <row r="2" ht="13.5" thickBot="1"/>
    <row r="3" spans="1:4" ht="36.75" thickBot="1">
      <c r="A3" s="11" t="s">
        <v>16</v>
      </c>
      <c r="B3" s="13" t="s">
        <v>17</v>
      </c>
      <c r="C3" s="12" t="s">
        <v>18</v>
      </c>
      <c r="D3" s="12" t="s">
        <v>19</v>
      </c>
    </row>
    <row r="4" spans="1:4" ht="13.5" thickBot="1">
      <c r="A4" s="14">
        <v>1</v>
      </c>
      <c r="B4" s="15">
        <v>100</v>
      </c>
      <c r="C4" s="15">
        <v>50</v>
      </c>
      <c r="D4" s="16">
        <v>20</v>
      </c>
    </row>
    <row r="5" spans="1:4" ht="13.5" thickBot="1">
      <c r="A5" s="14">
        <v>2</v>
      </c>
      <c r="B5" s="15">
        <v>90</v>
      </c>
      <c r="C5" s="15">
        <v>45</v>
      </c>
      <c r="D5" s="16">
        <v>15</v>
      </c>
    </row>
    <row r="6" spans="1:4" ht="13.5" thickBot="1">
      <c r="A6" s="14">
        <v>3</v>
      </c>
      <c r="B6" s="15">
        <v>85</v>
      </c>
      <c r="C6" s="15">
        <v>40</v>
      </c>
      <c r="D6" s="16">
        <v>12</v>
      </c>
    </row>
    <row r="7" spans="1:4" ht="13.5" thickBot="1">
      <c r="A7" s="14">
        <v>4</v>
      </c>
      <c r="B7" s="15">
        <v>80</v>
      </c>
      <c r="C7" s="15">
        <v>37</v>
      </c>
      <c r="D7" s="16">
        <v>10</v>
      </c>
    </row>
    <row r="8" spans="1:4" ht="13.5" thickBot="1">
      <c r="A8" s="14">
        <v>5</v>
      </c>
      <c r="B8" s="15">
        <v>75</v>
      </c>
      <c r="C8" s="15">
        <v>34</v>
      </c>
      <c r="D8" s="16">
        <v>8</v>
      </c>
    </row>
    <row r="9" spans="1:4" ht="13.5" thickBot="1">
      <c r="A9" s="14">
        <v>6</v>
      </c>
      <c r="B9" s="15">
        <v>70</v>
      </c>
      <c r="C9" s="15">
        <v>31</v>
      </c>
      <c r="D9" s="16">
        <v>6</v>
      </c>
    </row>
    <row r="10" spans="1:4" ht="13.5" thickBot="1">
      <c r="A10" s="14">
        <v>7</v>
      </c>
      <c r="B10" s="15">
        <v>65</v>
      </c>
      <c r="C10" s="15">
        <v>28</v>
      </c>
      <c r="D10" s="16">
        <v>5</v>
      </c>
    </row>
    <row r="11" spans="1:4" ht="13.5" thickBot="1">
      <c r="A11" s="14">
        <v>8</v>
      </c>
      <c r="B11" s="15">
        <v>60</v>
      </c>
      <c r="C11" s="15">
        <v>25</v>
      </c>
      <c r="D11" s="16">
        <v>4</v>
      </c>
    </row>
    <row r="12" spans="1:4" ht="13.5" thickBot="1">
      <c r="A12" s="14">
        <v>9</v>
      </c>
      <c r="B12" s="15">
        <v>58</v>
      </c>
      <c r="C12" s="15">
        <v>22</v>
      </c>
      <c r="D12" s="16">
        <v>3</v>
      </c>
    </row>
    <row r="13" spans="1:4" ht="13.5" thickBot="1">
      <c r="A13" s="14">
        <v>10</v>
      </c>
      <c r="B13" s="15">
        <v>56</v>
      </c>
      <c r="C13" s="15">
        <v>20</v>
      </c>
      <c r="D13" s="16">
        <v>2</v>
      </c>
    </row>
    <row r="14" spans="1:4" ht="13.5" thickBot="1">
      <c r="A14" s="14">
        <v>11</v>
      </c>
      <c r="B14" s="15">
        <v>54</v>
      </c>
      <c r="C14" s="15">
        <v>18</v>
      </c>
      <c r="D14" s="16">
        <v>1</v>
      </c>
    </row>
    <row r="15" spans="1:4" ht="13.5" thickBot="1">
      <c r="A15" s="14">
        <v>12</v>
      </c>
      <c r="B15" s="15">
        <v>52</v>
      </c>
      <c r="C15" s="15">
        <v>16</v>
      </c>
      <c r="D15" s="16">
        <v>1</v>
      </c>
    </row>
    <row r="16" spans="1:4" ht="13.5" thickBot="1">
      <c r="A16" s="14">
        <v>13</v>
      </c>
      <c r="B16" s="15">
        <v>50</v>
      </c>
      <c r="C16" s="15">
        <v>15</v>
      </c>
      <c r="D16" s="16">
        <v>1</v>
      </c>
    </row>
    <row r="17" spans="1:4" ht="13.5" thickBot="1">
      <c r="A17" s="14">
        <v>14</v>
      </c>
      <c r="B17" s="15">
        <v>48</v>
      </c>
      <c r="C17" s="15">
        <v>14</v>
      </c>
      <c r="D17" s="16">
        <v>1</v>
      </c>
    </row>
    <row r="18" spans="1:4" ht="13.5" thickBot="1">
      <c r="A18" s="14">
        <v>15</v>
      </c>
      <c r="B18" s="15">
        <v>46</v>
      </c>
      <c r="C18" s="15">
        <v>13</v>
      </c>
      <c r="D18" s="16">
        <v>1</v>
      </c>
    </row>
    <row r="19" spans="1:4" ht="13.5" thickBot="1">
      <c r="A19" s="14">
        <v>16</v>
      </c>
      <c r="B19" s="15">
        <v>44</v>
      </c>
      <c r="C19" s="15">
        <v>12</v>
      </c>
      <c r="D19" s="16">
        <v>1</v>
      </c>
    </row>
    <row r="20" spans="1:4" ht="13.5" thickBot="1">
      <c r="A20" s="14">
        <v>17</v>
      </c>
      <c r="B20" s="15">
        <v>42</v>
      </c>
      <c r="C20" s="15">
        <v>11</v>
      </c>
      <c r="D20" s="16">
        <v>1</v>
      </c>
    </row>
    <row r="21" spans="1:4" ht="13.5" thickBot="1">
      <c r="A21" s="14">
        <v>18</v>
      </c>
      <c r="B21" s="15">
        <v>40</v>
      </c>
      <c r="C21" s="15">
        <v>10</v>
      </c>
      <c r="D21" s="16">
        <v>1</v>
      </c>
    </row>
    <row r="22" spans="1:4" ht="13.5" thickBot="1">
      <c r="A22" s="14">
        <v>19</v>
      </c>
      <c r="B22" s="15">
        <v>38</v>
      </c>
      <c r="C22" s="15">
        <v>9</v>
      </c>
      <c r="D22" s="16">
        <v>1</v>
      </c>
    </row>
    <row r="23" spans="1:4" ht="13.5" thickBot="1">
      <c r="A23" s="14">
        <v>20</v>
      </c>
      <c r="B23" s="15">
        <v>36</v>
      </c>
      <c r="C23" s="15">
        <v>8</v>
      </c>
      <c r="D23" s="16">
        <v>1</v>
      </c>
    </row>
    <row r="24" spans="1:4" ht="13.5" thickBot="1">
      <c r="A24" s="14">
        <v>21</v>
      </c>
      <c r="B24" s="15">
        <v>34</v>
      </c>
      <c r="C24" s="15">
        <v>7</v>
      </c>
      <c r="D24" s="16">
        <v>1</v>
      </c>
    </row>
    <row r="25" spans="1:4" ht="13.5" thickBot="1">
      <c r="A25" s="14">
        <v>22</v>
      </c>
      <c r="B25" s="15">
        <v>32</v>
      </c>
      <c r="C25" s="15">
        <v>6</v>
      </c>
      <c r="D25" s="16">
        <v>1</v>
      </c>
    </row>
    <row r="26" spans="1:4" ht="13.5" thickBot="1">
      <c r="A26" s="14">
        <v>23</v>
      </c>
      <c r="B26" s="15">
        <v>30</v>
      </c>
      <c r="C26" s="15">
        <v>5</v>
      </c>
      <c r="D26" s="16">
        <v>1</v>
      </c>
    </row>
    <row r="27" spans="1:4" ht="13.5" thickBot="1">
      <c r="A27" s="14">
        <v>24</v>
      </c>
      <c r="B27" s="15">
        <v>28</v>
      </c>
      <c r="C27" s="15">
        <v>4</v>
      </c>
      <c r="D27" s="16">
        <v>1</v>
      </c>
    </row>
    <row r="28" spans="1:4" ht="13.5" thickBot="1">
      <c r="A28" s="14">
        <v>25</v>
      </c>
      <c r="B28" s="15">
        <v>26</v>
      </c>
      <c r="C28" s="15">
        <v>3</v>
      </c>
      <c r="D28" s="16">
        <v>1</v>
      </c>
    </row>
    <row r="29" spans="1:4" ht="13.5" thickBot="1">
      <c r="A29" s="14">
        <v>26</v>
      </c>
      <c r="B29" s="15">
        <v>24</v>
      </c>
      <c r="C29" s="15">
        <v>2</v>
      </c>
      <c r="D29" s="16">
        <v>1</v>
      </c>
    </row>
    <row r="30" spans="1:4" ht="13.5" thickBot="1">
      <c r="A30" s="14">
        <v>27</v>
      </c>
      <c r="B30" s="15">
        <v>22</v>
      </c>
      <c r="C30" s="15">
        <v>1</v>
      </c>
      <c r="D30" s="16">
        <v>1</v>
      </c>
    </row>
    <row r="31" spans="1:4" ht="13.5" thickBot="1">
      <c r="A31" s="14">
        <v>28</v>
      </c>
      <c r="B31" s="15">
        <v>20</v>
      </c>
      <c r="C31" s="15">
        <v>1</v>
      </c>
      <c r="D31" s="16">
        <v>1</v>
      </c>
    </row>
    <row r="32" spans="1:4" ht="13.5" thickBot="1">
      <c r="A32" s="14">
        <v>29</v>
      </c>
      <c r="B32" s="15">
        <v>19</v>
      </c>
      <c r="C32" s="15">
        <v>1</v>
      </c>
      <c r="D32" s="16">
        <v>1</v>
      </c>
    </row>
    <row r="33" spans="1:4" ht="13.5" thickBot="1">
      <c r="A33" s="14">
        <v>30</v>
      </c>
      <c r="B33" s="15">
        <v>18</v>
      </c>
      <c r="C33" s="15">
        <v>1</v>
      </c>
      <c r="D33" s="16">
        <v>1</v>
      </c>
    </row>
    <row r="34" spans="1:4" ht="13.5" thickBot="1">
      <c r="A34" s="14">
        <v>31</v>
      </c>
      <c r="B34" s="15">
        <v>17</v>
      </c>
      <c r="C34" s="15">
        <v>1</v>
      </c>
      <c r="D34" s="16">
        <v>1</v>
      </c>
    </row>
    <row r="35" spans="1:4" ht="13.5" thickBot="1">
      <c r="A35" s="14">
        <v>32</v>
      </c>
      <c r="B35" s="15">
        <v>16</v>
      </c>
      <c r="C35" s="15">
        <v>1</v>
      </c>
      <c r="D35" s="16">
        <v>1</v>
      </c>
    </row>
    <row r="36" spans="1:4" ht="13.5" thickBot="1">
      <c r="A36" s="14">
        <v>33</v>
      </c>
      <c r="B36" s="15">
        <v>15</v>
      </c>
      <c r="C36" s="15">
        <v>1</v>
      </c>
      <c r="D36" s="16">
        <v>1</v>
      </c>
    </row>
    <row r="37" spans="1:4" ht="13.5" thickBot="1">
      <c r="A37" s="14">
        <v>34</v>
      </c>
      <c r="B37" s="15">
        <v>14</v>
      </c>
      <c r="C37" s="15">
        <v>1</v>
      </c>
      <c r="D37" s="16">
        <v>1</v>
      </c>
    </row>
    <row r="38" spans="1:4" ht="13.5" thickBot="1">
      <c r="A38" s="14">
        <v>35</v>
      </c>
      <c r="B38" s="15">
        <v>13</v>
      </c>
      <c r="C38" s="15">
        <v>1</v>
      </c>
      <c r="D38" s="16">
        <v>1</v>
      </c>
    </row>
    <row r="39" spans="1:4" ht="13.5" thickBot="1">
      <c r="A39" s="14">
        <v>36</v>
      </c>
      <c r="B39" s="15">
        <v>12</v>
      </c>
      <c r="C39" s="15">
        <v>1</v>
      </c>
      <c r="D39" s="16">
        <v>1</v>
      </c>
    </row>
    <row r="40" spans="1:4" ht="13.5" thickBot="1">
      <c r="A40" s="14">
        <v>37</v>
      </c>
      <c r="B40" s="15">
        <v>11</v>
      </c>
      <c r="C40" s="15">
        <v>1</v>
      </c>
      <c r="D40" s="16">
        <v>1</v>
      </c>
    </row>
    <row r="41" spans="1:4" ht="13.5" thickBot="1">
      <c r="A41" s="14">
        <v>38</v>
      </c>
      <c r="B41" s="15">
        <v>10</v>
      </c>
      <c r="C41" s="15">
        <v>1</v>
      </c>
      <c r="D41" s="16">
        <v>1</v>
      </c>
    </row>
    <row r="42" spans="1:4" ht="13.5" thickBot="1">
      <c r="A42" s="14">
        <v>39</v>
      </c>
      <c r="B42" s="15">
        <v>9</v>
      </c>
      <c r="C42" s="15">
        <v>1</v>
      </c>
      <c r="D42" s="16">
        <v>1</v>
      </c>
    </row>
    <row r="43" spans="1:4" ht="13.5" thickBot="1">
      <c r="A43" s="14">
        <v>40</v>
      </c>
      <c r="B43" s="15">
        <v>8</v>
      </c>
      <c r="C43" s="15">
        <v>1</v>
      </c>
      <c r="D43" s="16">
        <v>1</v>
      </c>
    </row>
    <row r="44" spans="1:4" ht="13.5" thickBot="1">
      <c r="A44" s="14">
        <v>41</v>
      </c>
      <c r="B44" s="15">
        <v>7</v>
      </c>
      <c r="C44" s="15">
        <v>1</v>
      </c>
      <c r="D44" s="16">
        <v>1</v>
      </c>
    </row>
    <row r="45" spans="1:4" ht="13.5" thickBot="1">
      <c r="A45" s="14">
        <v>42</v>
      </c>
      <c r="B45" s="15">
        <v>6</v>
      </c>
      <c r="C45" s="15">
        <v>1</v>
      </c>
      <c r="D45" s="16">
        <v>1</v>
      </c>
    </row>
    <row r="46" spans="1:4" ht="13.5" thickBot="1">
      <c r="A46" s="14">
        <v>43</v>
      </c>
      <c r="B46" s="15">
        <v>5</v>
      </c>
      <c r="C46" s="15">
        <v>1</v>
      </c>
      <c r="D46" s="16">
        <v>1</v>
      </c>
    </row>
    <row r="47" spans="1:4" ht="13.5" thickBot="1">
      <c r="A47" s="14">
        <v>44</v>
      </c>
      <c r="B47" s="15">
        <v>4</v>
      </c>
      <c r="C47" s="15">
        <v>1</v>
      </c>
      <c r="D47" s="16">
        <v>1</v>
      </c>
    </row>
    <row r="48" spans="1:4" ht="13.5" thickBot="1">
      <c r="A48" s="14">
        <v>45</v>
      </c>
      <c r="B48" s="15">
        <v>3</v>
      </c>
      <c r="C48" s="15">
        <v>1</v>
      </c>
      <c r="D48" s="16">
        <v>1</v>
      </c>
    </row>
    <row r="49" spans="1:4" ht="13.5" thickBot="1">
      <c r="A49" s="14">
        <v>46</v>
      </c>
      <c r="B49" s="15">
        <v>2</v>
      </c>
      <c r="C49" s="15">
        <v>1</v>
      </c>
      <c r="D49" s="16">
        <v>1</v>
      </c>
    </row>
    <row r="50" spans="1:4" ht="13.5" thickBot="1">
      <c r="A50" s="14">
        <v>47</v>
      </c>
      <c r="B50" s="15">
        <v>1</v>
      </c>
      <c r="C50" s="15">
        <v>1</v>
      </c>
      <c r="D50" s="16">
        <v>1</v>
      </c>
    </row>
    <row r="51" spans="1:4" ht="13.5" thickBot="1">
      <c r="A51" s="14">
        <v>48</v>
      </c>
      <c r="B51" s="15">
        <v>1</v>
      </c>
      <c r="C51" s="15">
        <v>1</v>
      </c>
      <c r="D51" s="16">
        <v>1</v>
      </c>
    </row>
    <row r="52" spans="1:4" ht="13.5" thickBot="1">
      <c r="A52" s="14">
        <v>49</v>
      </c>
      <c r="B52" s="15">
        <v>1</v>
      </c>
      <c r="C52" s="15">
        <v>1</v>
      </c>
      <c r="D52" s="16">
        <v>1</v>
      </c>
    </row>
    <row r="53" spans="1:4" ht="13.5" thickBot="1">
      <c r="A53" s="14">
        <v>50</v>
      </c>
      <c r="B53" s="15">
        <v>1</v>
      </c>
      <c r="C53" s="15">
        <v>1</v>
      </c>
      <c r="D53" s="16">
        <v>1</v>
      </c>
    </row>
    <row r="55" spans="1:4" ht="15" customHeight="1">
      <c r="A55" s="121" t="s">
        <v>20</v>
      </c>
      <c r="B55" s="121"/>
      <c r="C55" s="121"/>
      <c r="D55" s="121"/>
    </row>
    <row r="56" spans="1:4" ht="12.75">
      <c r="A56" s="121"/>
      <c r="B56" s="121"/>
      <c r="C56" s="121"/>
      <c r="D56" s="121"/>
    </row>
    <row r="57" spans="1:4" ht="12.75">
      <c r="A57" s="121"/>
      <c r="B57" s="121"/>
      <c r="C57" s="121"/>
      <c r="D57" s="121"/>
    </row>
    <row r="59" spans="1:4" ht="18.75" customHeight="1">
      <c r="A59" s="122" t="s">
        <v>21</v>
      </c>
      <c r="B59" s="122"/>
      <c r="C59" s="122"/>
      <c r="D59" s="122"/>
    </row>
    <row r="60" spans="1:4" ht="12.75">
      <c r="A60" s="122"/>
      <c r="B60" s="122"/>
      <c r="C60" s="122"/>
      <c r="D60" s="122"/>
    </row>
    <row r="61" spans="1:4" ht="12.75">
      <c r="A61" s="122"/>
      <c r="B61" s="122"/>
      <c r="C61" s="122"/>
      <c r="D61" s="122"/>
    </row>
    <row r="62" spans="1:4" ht="12.75">
      <c r="A62" s="122"/>
      <c r="B62" s="122"/>
      <c r="C62" s="122"/>
      <c r="D62" s="122"/>
    </row>
    <row r="63" spans="1:4" ht="12.75">
      <c r="A63" s="122"/>
      <c r="B63" s="122"/>
      <c r="C63" s="122"/>
      <c r="D63" s="122"/>
    </row>
  </sheetData>
  <sheetProtection/>
  <mergeCells count="2">
    <mergeCell ref="A55:D57"/>
    <mergeCell ref="A59:D63"/>
  </mergeCells>
  <hyperlinks>
    <hyperlink ref="B3" r:id="rId1" display="_ftn1"/>
  </hyperlinks>
  <printOptions/>
  <pageMargins left="0.7480314960629921" right="0.7480314960629921" top="0.3937007874015748" bottom="0.3937007874015748" header="0" footer="0"/>
  <pageSetup orientation="landscape" paperSize="9" scale="90" r:id="rId4"/>
  <legacyDrawing r:id="rId3"/>
</worksheet>
</file>

<file path=xl/worksheets/sheet2.xml><?xml version="1.0" encoding="utf-8"?>
<worksheet xmlns="http://schemas.openxmlformats.org/spreadsheetml/2006/main" xmlns:r="http://schemas.openxmlformats.org/officeDocument/2006/relationships">
  <dimension ref="A1:CR15"/>
  <sheetViews>
    <sheetView zoomScalePageLayoutView="0" workbookViewId="0" topLeftCell="A1">
      <selection activeCell="X9" sqref="X9"/>
    </sheetView>
  </sheetViews>
  <sheetFormatPr defaultColWidth="9.140625" defaultRowHeight="12.75"/>
  <cols>
    <col min="1" max="1" width="11.28125" style="0" bestFit="1" customWidth="1"/>
    <col min="2" max="2" width="13.7109375" style="0" bestFit="1" customWidth="1"/>
    <col min="3" max="3" width="5.57421875" style="0" bestFit="1" customWidth="1"/>
    <col min="4" max="4" width="7.8515625" style="0" bestFit="1" customWidth="1"/>
    <col min="5" max="5" width="7.00390625" style="0" bestFit="1" customWidth="1"/>
    <col min="6" max="6" width="8.421875" style="0" bestFit="1" customWidth="1"/>
    <col min="7" max="7" width="6.8515625" style="0" bestFit="1" customWidth="1"/>
    <col min="8" max="8" width="5.7109375" style="0" bestFit="1" customWidth="1"/>
    <col min="9" max="10" width="3.140625" style="0" bestFit="1" customWidth="1"/>
    <col min="11" max="11" width="4.421875" style="0" bestFit="1" customWidth="1"/>
    <col min="12" max="20" width="3.140625" style="0" bestFit="1" customWidth="1"/>
    <col min="21" max="21" width="4.0039062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5" spans="1:21" ht="15.75" customHeight="1">
      <c r="A5" s="6" t="s">
        <v>77</v>
      </c>
      <c r="B5" s="6" t="s">
        <v>257</v>
      </c>
      <c r="C5" s="5">
        <v>2005</v>
      </c>
      <c r="D5" s="6" t="s">
        <v>238</v>
      </c>
      <c r="E5" s="8" t="s">
        <v>46</v>
      </c>
      <c r="F5" s="52"/>
      <c r="G5" s="43">
        <f>SUM(H5:U5)</f>
        <v>45</v>
      </c>
      <c r="H5" s="27"/>
      <c r="I5" s="18"/>
      <c r="J5" s="18"/>
      <c r="K5" s="19">
        <v>45</v>
      </c>
      <c r="L5" s="19"/>
      <c r="M5" s="19"/>
      <c r="N5" s="19"/>
      <c r="O5" s="19"/>
      <c r="P5" s="19"/>
      <c r="Q5" s="6"/>
      <c r="R5" s="6"/>
      <c r="S5" s="6"/>
      <c r="T5" s="6"/>
      <c r="U5" s="6"/>
    </row>
    <row r="6" spans="1:21" ht="15.75">
      <c r="A6" s="6" t="s">
        <v>245</v>
      </c>
      <c r="B6" s="31" t="s">
        <v>246</v>
      </c>
      <c r="C6" s="29">
        <v>2003</v>
      </c>
      <c r="D6" s="31" t="s">
        <v>238</v>
      </c>
      <c r="E6" s="8" t="s">
        <v>47</v>
      </c>
      <c r="F6" s="7"/>
      <c r="G6" s="7">
        <f aca="true" t="shared" si="0" ref="G6:G11">SUM(H6:U6)</f>
        <v>34</v>
      </c>
      <c r="H6" s="26"/>
      <c r="I6" s="18"/>
      <c r="J6" s="80"/>
      <c r="K6" s="18">
        <v>34</v>
      </c>
      <c r="L6" s="18"/>
      <c r="M6" s="18"/>
      <c r="N6" s="18"/>
      <c r="O6" s="18"/>
      <c r="P6" s="18"/>
      <c r="Q6" s="5"/>
      <c r="R6" s="5"/>
      <c r="S6" s="5"/>
      <c r="T6" s="5"/>
      <c r="U6" s="5"/>
    </row>
    <row r="7" spans="1:21" ht="15.75">
      <c r="A7" s="6" t="s">
        <v>249</v>
      </c>
      <c r="B7" s="28" t="s">
        <v>250</v>
      </c>
      <c r="C7" s="29">
        <v>2001</v>
      </c>
      <c r="D7" s="31" t="s">
        <v>238</v>
      </c>
      <c r="E7" s="8" t="s">
        <v>48</v>
      </c>
      <c r="F7" s="53"/>
      <c r="G7" s="27">
        <f t="shared" si="0"/>
        <v>31</v>
      </c>
      <c r="H7" s="18"/>
      <c r="I7" s="64"/>
      <c r="J7" s="18"/>
      <c r="K7" s="18">
        <v>31</v>
      </c>
      <c r="L7" s="19"/>
      <c r="M7" s="19"/>
      <c r="N7" s="19"/>
      <c r="O7" s="19"/>
      <c r="P7" s="19"/>
      <c r="Q7" s="19"/>
      <c r="R7" s="19"/>
      <c r="S7" s="19"/>
      <c r="T7" s="19"/>
      <c r="U7" s="19"/>
    </row>
    <row r="8" spans="1:21" ht="15.75">
      <c r="A8" s="28" t="s">
        <v>247</v>
      </c>
      <c r="B8" s="28" t="s">
        <v>87</v>
      </c>
      <c r="C8" s="29">
        <v>1999</v>
      </c>
      <c r="D8" s="31" t="s">
        <v>238</v>
      </c>
      <c r="E8" s="51" t="s">
        <v>49</v>
      </c>
      <c r="F8" s="27"/>
      <c r="G8" s="27">
        <f t="shared" si="0"/>
        <v>45</v>
      </c>
      <c r="H8" s="18"/>
      <c r="I8" s="64"/>
      <c r="J8" s="18"/>
      <c r="K8" s="18">
        <v>45</v>
      </c>
      <c r="L8" s="19"/>
      <c r="M8" s="19"/>
      <c r="N8" s="19"/>
      <c r="O8" s="19"/>
      <c r="P8" s="19"/>
      <c r="Q8" s="19"/>
      <c r="R8" s="19"/>
      <c r="S8" s="19"/>
      <c r="T8" s="19"/>
      <c r="U8" s="19"/>
    </row>
    <row r="9" spans="1:21" ht="15.75">
      <c r="A9" s="6" t="s">
        <v>254</v>
      </c>
      <c r="B9" s="6" t="s">
        <v>90</v>
      </c>
      <c r="C9" s="41">
        <v>1968</v>
      </c>
      <c r="D9" s="56" t="s">
        <v>238</v>
      </c>
      <c r="E9" s="8" t="s">
        <v>11</v>
      </c>
      <c r="F9" s="7"/>
      <c r="G9" s="27">
        <f t="shared" si="0"/>
        <v>42</v>
      </c>
      <c r="H9" s="18"/>
      <c r="I9" s="18"/>
      <c r="J9" s="18"/>
      <c r="K9" s="18">
        <v>42</v>
      </c>
      <c r="L9" s="19"/>
      <c r="M9" s="19"/>
      <c r="N9" s="18"/>
      <c r="O9" s="19"/>
      <c r="P9" s="19"/>
      <c r="Q9" s="6"/>
      <c r="R9" s="6"/>
      <c r="S9" s="6"/>
      <c r="T9" s="6"/>
      <c r="U9" s="6"/>
    </row>
    <row r="10" spans="1:21" ht="15.75">
      <c r="A10" s="6" t="s">
        <v>77</v>
      </c>
      <c r="B10" s="6" t="s">
        <v>76</v>
      </c>
      <c r="C10" s="40">
        <v>1972</v>
      </c>
      <c r="D10" s="56" t="s">
        <v>238</v>
      </c>
      <c r="E10" s="8" t="s">
        <v>11</v>
      </c>
      <c r="F10" s="27"/>
      <c r="G10" s="27">
        <f t="shared" si="0"/>
        <v>123</v>
      </c>
      <c r="H10" s="18">
        <v>75</v>
      </c>
      <c r="I10" s="18"/>
      <c r="J10" s="18"/>
      <c r="K10" s="18"/>
      <c r="L10" s="19"/>
      <c r="M10" s="19"/>
      <c r="N10" s="18"/>
      <c r="O10" s="19"/>
      <c r="P10" s="19"/>
      <c r="Q10" s="19"/>
      <c r="R10" s="19"/>
      <c r="S10" s="19"/>
      <c r="T10" s="19"/>
      <c r="U10" s="19">
        <v>48</v>
      </c>
    </row>
    <row r="11" spans="1:21" ht="15.75">
      <c r="A11" s="6" t="s">
        <v>237</v>
      </c>
      <c r="B11" s="28" t="s">
        <v>213</v>
      </c>
      <c r="C11" s="39">
        <v>1996</v>
      </c>
      <c r="D11" s="31" t="s">
        <v>238</v>
      </c>
      <c r="E11" s="8" t="s">
        <v>56</v>
      </c>
      <c r="F11" s="27"/>
      <c r="G11" s="27">
        <f t="shared" si="0"/>
        <v>80</v>
      </c>
      <c r="H11" s="18"/>
      <c r="I11" s="45"/>
      <c r="J11" s="19"/>
      <c r="K11" s="19">
        <v>80</v>
      </c>
      <c r="L11" s="19"/>
      <c r="M11" s="19"/>
      <c r="N11" s="19"/>
      <c r="O11" s="19"/>
      <c r="P11" s="19"/>
      <c r="Q11" s="19"/>
      <c r="R11" s="19"/>
      <c r="S11" s="19"/>
      <c r="T11" s="19"/>
      <c r="U11" s="19"/>
    </row>
    <row r="12" spans="1:21" ht="15.75">
      <c r="A12" s="6" t="s">
        <v>77</v>
      </c>
      <c r="B12" s="6" t="s">
        <v>118</v>
      </c>
      <c r="C12" s="5">
        <v>1999</v>
      </c>
      <c r="D12" s="31" t="s">
        <v>238</v>
      </c>
      <c r="E12" s="51" t="s">
        <v>49</v>
      </c>
      <c r="F12" s="7">
        <f>SUM(H12:U12)</f>
        <v>16</v>
      </c>
      <c r="G12" s="27">
        <f>SUM(H12:U12)</f>
        <v>16</v>
      </c>
      <c r="H12" s="7"/>
      <c r="I12" s="5"/>
      <c r="J12" s="5"/>
      <c r="K12" s="6"/>
      <c r="L12" s="6"/>
      <c r="M12" s="6"/>
      <c r="N12" s="6"/>
      <c r="O12" s="6"/>
      <c r="P12" s="6"/>
      <c r="Q12" s="6"/>
      <c r="R12" s="6"/>
      <c r="S12" s="6"/>
      <c r="T12" s="6"/>
      <c r="U12" s="6">
        <v>16</v>
      </c>
    </row>
    <row r="13" spans="1:21" ht="15.75">
      <c r="A13" s="31" t="s">
        <v>339</v>
      </c>
      <c r="B13" s="28" t="s">
        <v>340</v>
      </c>
      <c r="C13" s="29">
        <v>1977</v>
      </c>
      <c r="D13" s="31" t="s">
        <v>238</v>
      </c>
      <c r="E13" s="8" t="s">
        <v>23</v>
      </c>
      <c r="F13" s="7"/>
      <c r="G13" s="10">
        <f>SUM(H13:U13)</f>
        <v>88</v>
      </c>
      <c r="H13" s="18"/>
      <c r="I13" s="64"/>
      <c r="J13" s="19"/>
      <c r="K13" s="19"/>
      <c r="L13" s="19"/>
      <c r="M13" s="19"/>
      <c r="N13" s="19"/>
      <c r="O13" s="19"/>
      <c r="P13" s="19">
        <v>28</v>
      </c>
      <c r="Q13" s="19"/>
      <c r="R13" s="19"/>
      <c r="S13" s="19"/>
      <c r="T13" s="19"/>
      <c r="U13" s="19">
        <v>60</v>
      </c>
    </row>
    <row r="14" spans="1:22" ht="15.75">
      <c r="A14" s="81"/>
      <c r="B14" s="82"/>
      <c r="C14" s="83"/>
      <c r="D14" s="81"/>
      <c r="E14" s="77"/>
      <c r="F14" s="9"/>
      <c r="G14" s="9"/>
      <c r="H14">
        <f aca="true" t="shared" si="1" ref="H14:U14">SUM(H5:H13)</f>
        <v>75</v>
      </c>
      <c r="I14">
        <f t="shared" si="1"/>
        <v>0</v>
      </c>
      <c r="J14">
        <f t="shared" si="1"/>
        <v>0</v>
      </c>
      <c r="K14">
        <f t="shared" si="1"/>
        <v>277</v>
      </c>
      <c r="L14">
        <f t="shared" si="1"/>
        <v>0</v>
      </c>
      <c r="M14">
        <f t="shared" si="1"/>
        <v>0</v>
      </c>
      <c r="N14">
        <f t="shared" si="1"/>
        <v>0</v>
      </c>
      <c r="O14">
        <f t="shared" si="1"/>
        <v>0</v>
      </c>
      <c r="P14">
        <f t="shared" si="1"/>
        <v>28</v>
      </c>
      <c r="Q14">
        <f t="shared" si="1"/>
        <v>0</v>
      </c>
      <c r="R14">
        <f t="shared" si="1"/>
        <v>0</v>
      </c>
      <c r="S14">
        <f t="shared" si="1"/>
        <v>0</v>
      </c>
      <c r="T14">
        <f t="shared" si="1"/>
        <v>0</v>
      </c>
      <c r="U14">
        <f t="shared" si="1"/>
        <v>124</v>
      </c>
      <c r="V14">
        <f>SUM(H14:U14)</f>
        <v>504</v>
      </c>
    </row>
    <row r="15" spans="8:22" ht="12.75">
      <c r="H15">
        <f>H10</f>
        <v>75</v>
      </c>
      <c r="K15">
        <f>K11+K9+K8+K6+K5</f>
        <v>246</v>
      </c>
      <c r="P15">
        <f>P13</f>
        <v>28</v>
      </c>
      <c r="U15">
        <f>U14</f>
        <v>124</v>
      </c>
      <c r="V15">
        <f>SUM(H15:U15)</f>
        <v>473</v>
      </c>
    </row>
  </sheetData>
  <sheetProtection/>
  <mergeCells count="22">
    <mergeCell ref="S1:S2"/>
    <mergeCell ref="T1:T2"/>
    <mergeCell ref="U1:U2"/>
    <mergeCell ref="A3:G3"/>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R28"/>
  <sheetViews>
    <sheetView zoomScale="70" zoomScaleNormal="70" zoomScalePageLayoutView="0" workbookViewId="0" topLeftCell="A2">
      <selection activeCell="Y23" sqref="Y23"/>
    </sheetView>
  </sheetViews>
  <sheetFormatPr defaultColWidth="9.140625" defaultRowHeight="12.75"/>
  <cols>
    <col min="1" max="1" width="11.421875" style="0" bestFit="1" customWidth="1"/>
    <col min="2" max="2" width="14.57421875" style="0" bestFit="1" customWidth="1"/>
    <col min="3" max="3" width="5.8515625" style="0" bestFit="1" customWidth="1"/>
    <col min="4" max="4" width="12.57421875" style="0" bestFit="1" customWidth="1"/>
    <col min="5" max="5" width="7.00390625" style="0" bestFit="1" customWidth="1"/>
    <col min="6" max="6" width="9.57421875" style="0" bestFit="1" customWidth="1"/>
    <col min="7" max="7" width="7.7109375" style="0" bestFit="1" customWidth="1"/>
    <col min="8" max="8" width="5.7109375" style="0" bestFit="1" customWidth="1"/>
    <col min="9" max="10" width="4.421875" style="0" bestFit="1" customWidth="1"/>
    <col min="11" max="11" width="3.7109375" style="0" bestFit="1" customWidth="1"/>
    <col min="12" max="13" width="4.421875" style="0" bestFit="1" customWidth="1"/>
    <col min="14" max="14" width="3.7109375" style="0" bestFit="1" customWidth="1"/>
    <col min="15" max="21" width="4.42187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167</v>
      </c>
      <c r="B4" s="28" t="s">
        <v>166</v>
      </c>
      <c r="C4" s="29">
        <v>2005</v>
      </c>
      <c r="D4" s="31" t="s">
        <v>109</v>
      </c>
      <c r="E4" s="8" t="s">
        <v>46</v>
      </c>
      <c r="F4" s="52"/>
      <c r="G4" s="43">
        <v>399</v>
      </c>
      <c r="H4" s="36"/>
      <c r="I4" s="42">
        <v>37</v>
      </c>
      <c r="J4" s="22">
        <v>40</v>
      </c>
      <c r="K4" s="21"/>
      <c r="L4" s="63">
        <v>37</v>
      </c>
      <c r="M4" s="21">
        <v>50</v>
      </c>
      <c r="N4" s="31"/>
      <c r="O4" s="31">
        <v>50</v>
      </c>
      <c r="P4" s="21">
        <v>45</v>
      </c>
      <c r="Q4" s="21">
        <v>50</v>
      </c>
      <c r="R4" s="21">
        <v>45</v>
      </c>
      <c r="S4" s="21">
        <v>45</v>
      </c>
      <c r="T4" s="21">
        <v>40</v>
      </c>
      <c r="U4" s="21">
        <v>50</v>
      </c>
    </row>
    <row r="5" spans="1:21" ht="15.75">
      <c r="A5" s="6" t="s">
        <v>163</v>
      </c>
      <c r="B5" s="28" t="s">
        <v>162</v>
      </c>
      <c r="C5" s="29">
        <v>2005</v>
      </c>
      <c r="D5" s="31" t="s">
        <v>109</v>
      </c>
      <c r="E5" s="8" t="s">
        <v>46</v>
      </c>
      <c r="F5" s="52"/>
      <c r="G5" s="20">
        <v>390</v>
      </c>
      <c r="H5" s="36"/>
      <c r="I5" s="42">
        <v>45</v>
      </c>
      <c r="J5" s="22">
        <v>45</v>
      </c>
      <c r="K5" s="21"/>
      <c r="L5" s="63">
        <v>45</v>
      </c>
      <c r="M5" s="21">
        <v>45</v>
      </c>
      <c r="N5" s="31"/>
      <c r="O5" s="6">
        <v>45</v>
      </c>
      <c r="P5" s="21">
        <v>40</v>
      </c>
      <c r="Q5" s="21">
        <v>45</v>
      </c>
      <c r="R5" s="21">
        <v>40</v>
      </c>
      <c r="S5" s="21">
        <v>40</v>
      </c>
      <c r="T5" s="21">
        <v>31</v>
      </c>
      <c r="U5" s="21">
        <v>40</v>
      </c>
    </row>
    <row r="6" spans="1:21" ht="15.75">
      <c r="A6" s="6" t="s">
        <v>216</v>
      </c>
      <c r="B6" s="31" t="s">
        <v>215</v>
      </c>
      <c r="C6" s="29">
        <v>2005</v>
      </c>
      <c r="D6" s="31" t="s">
        <v>109</v>
      </c>
      <c r="E6" s="8" t="s">
        <v>46</v>
      </c>
      <c r="F6" s="7"/>
      <c r="G6" s="20">
        <v>79</v>
      </c>
      <c r="H6" s="7"/>
      <c r="I6" s="5"/>
      <c r="J6" s="29">
        <v>31</v>
      </c>
      <c r="K6" s="6"/>
      <c r="L6" s="19">
        <v>28</v>
      </c>
      <c r="M6" s="6">
        <v>20</v>
      </c>
      <c r="N6" s="6"/>
      <c r="O6" s="6"/>
      <c r="P6" s="6"/>
      <c r="Q6" s="6"/>
      <c r="R6" s="6"/>
      <c r="S6" s="6"/>
      <c r="T6" s="6"/>
      <c r="U6" s="6"/>
    </row>
    <row r="7" spans="1:21" ht="15.75">
      <c r="A7" s="6" t="s">
        <v>219</v>
      </c>
      <c r="B7" s="31" t="s">
        <v>142</v>
      </c>
      <c r="C7" s="29">
        <v>2005</v>
      </c>
      <c r="D7" s="31" t="s">
        <v>109</v>
      </c>
      <c r="E7" s="8" t="s">
        <v>46</v>
      </c>
      <c r="F7" s="7"/>
      <c r="G7" s="20">
        <v>59</v>
      </c>
      <c r="H7" s="7"/>
      <c r="I7" s="5"/>
      <c r="J7" s="29">
        <v>25</v>
      </c>
      <c r="K7" s="6"/>
      <c r="L7" s="19"/>
      <c r="M7" s="6">
        <v>34</v>
      </c>
      <c r="N7" s="6"/>
      <c r="O7" s="6"/>
      <c r="P7" s="6"/>
      <c r="Q7" s="6"/>
      <c r="R7" s="6"/>
      <c r="S7" s="6"/>
      <c r="T7" s="6"/>
      <c r="U7" s="6"/>
    </row>
    <row r="8" spans="1:21" ht="15.75">
      <c r="A8" s="6" t="s">
        <v>271</v>
      </c>
      <c r="B8" s="6" t="s">
        <v>272</v>
      </c>
      <c r="C8" s="5">
        <v>2006</v>
      </c>
      <c r="D8" s="6" t="s">
        <v>109</v>
      </c>
      <c r="E8" s="8" t="s">
        <v>46</v>
      </c>
      <c r="F8" s="52"/>
      <c r="G8" s="43">
        <v>36</v>
      </c>
      <c r="H8" s="7"/>
      <c r="I8" s="5"/>
      <c r="J8" s="5"/>
      <c r="K8" s="6"/>
      <c r="L8" s="19">
        <v>14</v>
      </c>
      <c r="M8" s="6">
        <v>22</v>
      </c>
      <c r="N8" s="6"/>
      <c r="O8" s="6"/>
      <c r="P8" s="6"/>
      <c r="Q8" s="6"/>
      <c r="R8" s="6"/>
      <c r="S8" s="6"/>
      <c r="T8" s="6"/>
      <c r="U8" s="6"/>
    </row>
    <row r="9" spans="1:21" ht="15.75">
      <c r="A9" s="6" t="s">
        <v>131</v>
      </c>
      <c r="B9" s="32" t="s">
        <v>144</v>
      </c>
      <c r="C9" s="29">
        <v>2003</v>
      </c>
      <c r="D9" s="31" t="s">
        <v>109</v>
      </c>
      <c r="E9" s="8" t="s">
        <v>47</v>
      </c>
      <c r="F9" s="53"/>
      <c r="G9" s="27">
        <v>420</v>
      </c>
      <c r="H9" s="18"/>
      <c r="I9" s="42">
        <v>45</v>
      </c>
      <c r="J9" s="18">
        <v>40</v>
      </c>
      <c r="K9" s="18"/>
      <c r="L9" s="18">
        <v>45</v>
      </c>
      <c r="M9" s="18">
        <v>50</v>
      </c>
      <c r="N9" s="18"/>
      <c r="O9" s="18">
        <v>50</v>
      </c>
      <c r="P9" s="18">
        <v>45</v>
      </c>
      <c r="Q9" s="18">
        <v>50</v>
      </c>
      <c r="R9" s="18">
        <v>45</v>
      </c>
      <c r="S9" s="18">
        <v>50</v>
      </c>
      <c r="T9" s="18">
        <v>50</v>
      </c>
      <c r="U9" s="18">
        <v>34</v>
      </c>
    </row>
    <row r="10" spans="1:21" ht="15.75">
      <c r="A10" s="6" t="s">
        <v>153</v>
      </c>
      <c r="B10" s="32" t="s">
        <v>118</v>
      </c>
      <c r="C10" s="29">
        <v>2004</v>
      </c>
      <c r="D10" s="31" t="s">
        <v>109</v>
      </c>
      <c r="E10" s="8" t="s">
        <v>47</v>
      </c>
      <c r="F10" s="53"/>
      <c r="G10" s="7">
        <v>218</v>
      </c>
      <c r="H10" s="18"/>
      <c r="I10" s="42">
        <v>15</v>
      </c>
      <c r="J10" s="18">
        <v>20</v>
      </c>
      <c r="K10" s="18"/>
      <c r="L10" s="18"/>
      <c r="M10" s="18">
        <v>28</v>
      </c>
      <c r="N10" s="18"/>
      <c r="O10" s="18">
        <v>34</v>
      </c>
      <c r="P10" s="18">
        <v>28</v>
      </c>
      <c r="Q10" s="18">
        <v>40</v>
      </c>
      <c r="R10" s="18">
        <v>28</v>
      </c>
      <c r="S10" s="18">
        <v>25</v>
      </c>
      <c r="T10" s="18">
        <v>28</v>
      </c>
      <c r="U10" s="18">
        <v>28</v>
      </c>
    </row>
    <row r="11" spans="1:21" ht="15.75">
      <c r="A11" s="6" t="s">
        <v>131</v>
      </c>
      <c r="B11" s="28" t="s">
        <v>130</v>
      </c>
      <c r="C11" s="29">
        <v>2001</v>
      </c>
      <c r="D11" s="31" t="s">
        <v>109</v>
      </c>
      <c r="E11" s="8" t="s">
        <v>48</v>
      </c>
      <c r="F11" s="53"/>
      <c r="G11" s="7">
        <v>400</v>
      </c>
      <c r="H11" s="18"/>
      <c r="I11" s="42">
        <v>45</v>
      </c>
      <c r="J11" s="18">
        <v>50</v>
      </c>
      <c r="K11" s="18"/>
      <c r="L11" s="19">
        <v>45</v>
      </c>
      <c r="M11" s="19">
        <v>40</v>
      </c>
      <c r="N11" s="19"/>
      <c r="O11" s="19">
        <v>45</v>
      </c>
      <c r="P11" s="19">
        <v>45</v>
      </c>
      <c r="Q11" s="19">
        <v>40</v>
      </c>
      <c r="R11" s="19">
        <v>45</v>
      </c>
      <c r="S11" s="19">
        <v>45</v>
      </c>
      <c r="T11" s="19">
        <v>45</v>
      </c>
      <c r="U11" s="19">
        <v>37</v>
      </c>
    </row>
    <row r="12" spans="1:21" ht="15.75">
      <c r="A12" s="6" t="s">
        <v>134</v>
      </c>
      <c r="B12" s="28" t="s">
        <v>133</v>
      </c>
      <c r="C12" s="29">
        <v>2001</v>
      </c>
      <c r="D12" s="31" t="s">
        <v>109</v>
      </c>
      <c r="E12" s="8" t="s">
        <v>48</v>
      </c>
      <c r="F12" s="53"/>
      <c r="G12" s="27">
        <v>304</v>
      </c>
      <c r="H12" s="18"/>
      <c r="I12" s="42">
        <v>37</v>
      </c>
      <c r="J12" s="18">
        <v>45</v>
      </c>
      <c r="K12" s="18"/>
      <c r="L12" s="19">
        <v>40</v>
      </c>
      <c r="M12" s="19">
        <v>37</v>
      </c>
      <c r="N12" s="19"/>
      <c r="O12" s="19">
        <v>34</v>
      </c>
      <c r="P12" s="19">
        <v>37</v>
      </c>
      <c r="Q12" s="19">
        <v>37</v>
      </c>
      <c r="R12" s="19"/>
      <c r="S12" s="19">
        <v>37</v>
      </c>
      <c r="T12" s="19"/>
      <c r="U12" s="19"/>
    </row>
    <row r="13" spans="1:21" ht="15.75">
      <c r="A13" s="57" t="s">
        <v>119</v>
      </c>
      <c r="B13" s="28" t="s">
        <v>118</v>
      </c>
      <c r="C13" s="29">
        <v>2000</v>
      </c>
      <c r="D13" s="31" t="s">
        <v>109</v>
      </c>
      <c r="E13" s="51" t="s">
        <v>49</v>
      </c>
      <c r="F13" s="7"/>
      <c r="G13" s="27">
        <v>228</v>
      </c>
      <c r="H13" s="7"/>
      <c r="I13" s="42">
        <v>28</v>
      </c>
      <c r="J13" s="5">
        <v>25</v>
      </c>
      <c r="K13" s="18"/>
      <c r="L13" s="6"/>
      <c r="M13" s="6">
        <v>40</v>
      </c>
      <c r="N13" s="6"/>
      <c r="O13" s="6">
        <v>31</v>
      </c>
      <c r="P13" s="6">
        <v>45</v>
      </c>
      <c r="Q13" s="6">
        <v>34</v>
      </c>
      <c r="R13" s="6"/>
      <c r="S13" s="6">
        <v>25</v>
      </c>
      <c r="T13" s="6"/>
      <c r="U13" s="6">
        <v>15</v>
      </c>
    </row>
    <row r="14" spans="1:21" ht="15.75">
      <c r="A14" s="6" t="s">
        <v>153</v>
      </c>
      <c r="B14" s="6" t="s">
        <v>87</v>
      </c>
      <c r="C14" s="5">
        <v>1999</v>
      </c>
      <c r="D14" s="19" t="s">
        <v>109</v>
      </c>
      <c r="E14" s="51" t="s">
        <v>49</v>
      </c>
      <c r="F14" s="27"/>
      <c r="G14" s="27">
        <v>124</v>
      </c>
      <c r="H14" s="7"/>
      <c r="I14" s="5"/>
      <c r="J14" s="5"/>
      <c r="K14" s="6"/>
      <c r="L14" s="6"/>
      <c r="M14" s="6"/>
      <c r="N14" s="6"/>
      <c r="O14" s="6">
        <v>22</v>
      </c>
      <c r="P14" s="6">
        <v>25</v>
      </c>
      <c r="Q14" s="6">
        <v>37</v>
      </c>
      <c r="R14" s="6">
        <v>40</v>
      </c>
      <c r="S14" s="6"/>
      <c r="T14" s="6">
        <v>31</v>
      </c>
      <c r="U14" s="6">
        <v>14</v>
      </c>
    </row>
    <row r="15" spans="1:21" s="3" customFormat="1" ht="15.75">
      <c r="A15" s="6" t="s">
        <v>200</v>
      </c>
      <c r="B15" s="31" t="s">
        <v>142</v>
      </c>
      <c r="C15" s="29">
        <v>1997</v>
      </c>
      <c r="D15" s="31" t="s">
        <v>109</v>
      </c>
      <c r="E15" s="51" t="s">
        <v>50</v>
      </c>
      <c r="F15" s="7"/>
      <c r="G15" s="27">
        <f>SUM(H15:U15)</f>
        <v>40</v>
      </c>
      <c r="H15" s="7"/>
      <c r="I15" s="6"/>
      <c r="J15" s="29">
        <v>40</v>
      </c>
      <c r="K15" s="5"/>
      <c r="L15" s="6"/>
      <c r="M15" s="5"/>
      <c r="N15" s="6"/>
      <c r="O15" s="6"/>
      <c r="P15" s="6"/>
      <c r="Q15" s="6"/>
      <c r="R15" s="6"/>
      <c r="S15" s="6"/>
      <c r="T15" s="6"/>
      <c r="U15" s="6"/>
    </row>
    <row r="16" spans="1:21" ht="15.75">
      <c r="A16" s="6" t="s">
        <v>214</v>
      </c>
      <c r="B16" s="31" t="s">
        <v>213</v>
      </c>
      <c r="C16" s="29">
        <v>2005</v>
      </c>
      <c r="D16" s="31" t="s">
        <v>109</v>
      </c>
      <c r="E16" s="8" t="s">
        <v>51</v>
      </c>
      <c r="F16" s="7"/>
      <c r="G16" s="43">
        <v>105</v>
      </c>
      <c r="H16" s="7"/>
      <c r="I16" s="5"/>
      <c r="J16" s="29">
        <v>37</v>
      </c>
      <c r="K16" s="6"/>
      <c r="L16" s="6">
        <v>34</v>
      </c>
      <c r="M16" s="6">
        <v>34</v>
      </c>
      <c r="N16" s="6"/>
      <c r="O16" s="6"/>
      <c r="P16" s="6"/>
      <c r="Q16" s="6"/>
      <c r="R16" s="6"/>
      <c r="S16" s="6"/>
      <c r="T16" s="6"/>
      <c r="U16" s="6"/>
    </row>
    <row r="17" spans="1:21" ht="15.75">
      <c r="A17" s="6" t="s">
        <v>291</v>
      </c>
      <c r="B17" s="6" t="s">
        <v>292</v>
      </c>
      <c r="C17" s="5">
        <v>2006</v>
      </c>
      <c r="D17" s="31" t="s">
        <v>109</v>
      </c>
      <c r="E17" s="8" t="s">
        <v>51</v>
      </c>
      <c r="F17" s="7"/>
      <c r="G17" s="43">
        <v>37</v>
      </c>
      <c r="H17" s="7"/>
      <c r="I17" s="5"/>
      <c r="J17" s="6"/>
      <c r="K17" s="6"/>
      <c r="L17" s="6"/>
      <c r="M17" s="6">
        <v>37</v>
      </c>
      <c r="N17" s="6"/>
      <c r="O17" s="6"/>
      <c r="P17" s="6"/>
      <c r="Q17" s="6"/>
      <c r="R17" s="6"/>
      <c r="S17" s="6"/>
      <c r="T17" s="6"/>
      <c r="U17" s="6"/>
    </row>
    <row r="18" spans="1:25" s="4" customFormat="1" ht="15.75" customHeight="1">
      <c r="A18" s="6" t="s">
        <v>141</v>
      </c>
      <c r="B18" s="28" t="s">
        <v>126</v>
      </c>
      <c r="C18" s="29">
        <v>2004</v>
      </c>
      <c r="D18" s="31" t="s">
        <v>109</v>
      </c>
      <c r="E18" s="8" t="s">
        <v>52</v>
      </c>
      <c r="F18" s="7"/>
      <c r="G18" s="7">
        <f>SUM(H18:U18)</f>
        <v>398</v>
      </c>
      <c r="H18" s="18"/>
      <c r="I18" s="42">
        <v>31</v>
      </c>
      <c r="J18" s="18">
        <v>31</v>
      </c>
      <c r="K18" s="18"/>
      <c r="L18" s="18">
        <v>45</v>
      </c>
      <c r="M18" s="18">
        <v>37</v>
      </c>
      <c r="N18" s="18"/>
      <c r="O18" s="18">
        <v>40</v>
      </c>
      <c r="P18" s="18">
        <v>37</v>
      </c>
      <c r="Q18" s="18">
        <v>50</v>
      </c>
      <c r="R18" s="18">
        <v>50</v>
      </c>
      <c r="S18" s="18">
        <v>37</v>
      </c>
      <c r="T18" s="18">
        <v>40</v>
      </c>
      <c r="U18" s="18"/>
      <c r="V18"/>
      <c r="W18"/>
      <c r="X18"/>
      <c r="Y18"/>
    </row>
    <row r="19" spans="1:25" s="4" customFormat="1" ht="15.75" customHeight="1">
      <c r="A19" s="6" t="s">
        <v>138</v>
      </c>
      <c r="B19" s="28" t="s">
        <v>137</v>
      </c>
      <c r="C19" s="29">
        <v>2003</v>
      </c>
      <c r="D19" s="31" t="s">
        <v>109</v>
      </c>
      <c r="E19" s="8" t="s">
        <v>52</v>
      </c>
      <c r="F19" s="7"/>
      <c r="G19" s="27">
        <f>SUM(H19:U19)</f>
        <v>334</v>
      </c>
      <c r="H19" s="18"/>
      <c r="I19" s="42">
        <v>37</v>
      </c>
      <c r="J19" s="18">
        <v>37</v>
      </c>
      <c r="K19" s="18"/>
      <c r="L19" s="18"/>
      <c r="M19" s="18">
        <v>40</v>
      </c>
      <c r="N19" s="18"/>
      <c r="O19" s="18">
        <v>45</v>
      </c>
      <c r="P19" s="18">
        <v>40</v>
      </c>
      <c r="Q19" s="18">
        <v>45</v>
      </c>
      <c r="R19" s="18"/>
      <c r="S19" s="18">
        <v>40</v>
      </c>
      <c r="T19" s="18">
        <v>50</v>
      </c>
      <c r="U19" s="18"/>
      <c r="V19"/>
      <c r="W19"/>
      <c r="X19"/>
      <c r="Y19"/>
    </row>
    <row r="20" spans="1:92" s="6" customFormat="1" ht="15.75">
      <c r="A20" s="6" t="s">
        <v>121</v>
      </c>
      <c r="B20" s="28" t="s">
        <v>120</v>
      </c>
      <c r="C20" s="29">
        <v>2002</v>
      </c>
      <c r="D20" s="31" t="s">
        <v>109</v>
      </c>
      <c r="E20" s="8" t="s">
        <v>53</v>
      </c>
      <c r="F20" s="7"/>
      <c r="G20" s="27">
        <v>335</v>
      </c>
      <c r="H20" s="18"/>
      <c r="I20" s="42">
        <v>45</v>
      </c>
      <c r="J20" s="18">
        <v>50</v>
      </c>
      <c r="K20" s="19"/>
      <c r="L20" s="19">
        <v>50</v>
      </c>
      <c r="M20" s="19">
        <v>45</v>
      </c>
      <c r="N20" s="19"/>
      <c r="O20" s="19">
        <v>50</v>
      </c>
      <c r="P20" s="19">
        <v>50</v>
      </c>
      <c r="Q20" s="19"/>
      <c r="R20" s="19"/>
      <c r="S20" s="19">
        <v>45</v>
      </c>
      <c r="T20" s="19">
        <v>50</v>
      </c>
      <c r="U20" s="19">
        <v>45</v>
      </c>
      <c r="V20"/>
      <c r="W20" s="24"/>
      <c r="X20" s="24"/>
      <c r="Y20" s="33"/>
      <c r="Z20" s="34"/>
      <c r="AA20" s="34"/>
      <c r="AB20"/>
      <c r="AC20"/>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s="6" customFormat="1" ht="15.75">
      <c r="A21" s="6" t="s">
        <v>127</v>
      </c>
      <c r="B21" s="28" t="s">
        <v>126</v>
      </c>
      <c r="C21" s="29">
        <v>2001</v>
      </c>
      <c r="D21" s="31" t="s">
        <v>109</v>
      </c>
      <c r="E21" s="8" t="s">
        <v>53</v>
      </c>
      <c r="F21" s="7"/>
      <c r="G21" s="27">
        <v>332</v>
      </c>
      <c r="H21" s="18"/>
      <c r="I21" s="42">
        <v>34</v>
      </c>
      <c r="J21" s="18">
        <v>40</v>
      </c>
      <c r="K21" s="19"/>
      <c r="L21" s="19">
        <v>40</v>
      </c>
      <c r="M21" s="19">
        <v>37</v>
      </c>
      <c r="N21" s="19"/>
      <c r="O21" s="19">
        <v>34</v>
      </c>
      <c r="P21" s="19">
        <v>34</v>
      </c>
      <c r="Q21" s="19">
        <v>40</v>
      </c>
      <c r="R21" s="19">
        <v>45</v>
      </c>
      <c r="S21" s="19">
        <v>28</v>
      </c>
      <c r="T21" s="19">
        <v>37</v>
      </c>
      <c r="U21" s="19">
        <v>18</v>
      </c>
      <c r="V21"/>
      <c r="W21" s="24"/>
      <c r="X21" s="24"/>
      <c r="Y21" s="33"/>
      <c r="Z21" s="34"/>
      <c r="AA21"/>
      <c r="AB21"/>
      <c r="AC21"/>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s="6" customFormat="1" ht="15.75">
      <c r="A22" s="6" t="s">
        <v>125</v>
      </c>
      <c r="B22" s="28" t="s">
        <v>124</v>
      </c>
      <c r="C22" s="29">
        <v>2001</v>
      </c>
      <c r="D22" s="31" t="s">
        <v>109</v>
      </c>
      <c r="E22" s="8" t="s">
        <v>53</v>
      </c>
      <c r="F22" s="7"/>
      <c r="G22" s="27">
        <v>301</v>
      </c>
      <c r="H22" s="18"/>
      <c r="I22" s="42">
        <v>37</v>
      </c>
      <c r="J22" s="18">
        <v>45</v>
      </c>
      <c r="K22" s="19"/>
      <c r="L22" s="19"/>
      <c r="M22" s="19"/>
      <c r="N22" s="19"/>
      <c r="O22" s="19">
        <v>40</v>
      </c>
      <c r="P22" s="19">
        <v>45</v>
      </c>
      <c r="Q22" s="19">
        <v>50</v>
      </c>
      <c r="R22" s="19">
        <v>50</v>
      </c>
      <c r="S22" s="19">
        <v>34</v>
      </c>
      <c r="T22" s="19">
        <v>45</v>
      </c>
      <c r="U22" s="19">
        <v>40</v>
      </c>
      <c r="V22" s="25"/>
      <c r="W22" s="3"/>
      <c r="X22" s="24"/>
      <c r="Y22" s="33"/>
      <c r="Z22" s="34"/>
      <c r="AA22"/>
      <c r="AB22"/>
      <c r="AC22"/>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21" ht="15.75">
      <c r="A23" s="28" t="s">
        <v>297</v>
      </c>
      <c r="B23" s="57" t="s">
        <v>112</v>
      </c>
      <c r="C23" s="5">
        <v>2000</v>
      </c>
      <c r="D23" s="31" t="s">
        <v>109</v>
      </c>
      <c r="E23" s="8" t="s">
        <v>54</v>
      </c>
      <c r="F23" s="18"/>
      <c r="G23" s="27">
        <v>430</v>
      </c>
      <c r="H23" s="18"/>
      <c r="I23" s="42">
        <v>50</v>
      </c>
      <c r="J23" s="18">
        <v>50</v>
      </c>
      <c r="K23" s="19"/>
      <c r="L23" s="19">
        <v>50</v>
      </c>
      <c r="M23" s="19">
        <v>80</v>
      </c>
      <c r="N23" s="19"/>
      <c r="O23" s="19"/>
      <c r="P23" s="19">
        <v>50</v>
      </c>
      <c r="Q23" s="19">
        <v>50</v>
      </c>
      <c r="R23" s="19">
        <v>50</v>
      </c>
      <c r="S23" s="19">
        <v>50</v>
      </c>
      <c r="T23" s="19">
        <v>50</v>
      </c>
      <c r="U23" s="19">
        <v>45</v>
      </c>
    </row>
    <row r="24" spans="1:21" ht="15.75">
      <c r="A24" s="57" t="s">
        <v>206</v>
      </c>
      <c r="B24" s="28" t="s">
        <v>205</v>
      </c>
      <c r="C24" s="29">
        <v>1999</v>
      </c>
      <c r="D24" s="31" t="s">
        <v>109</v>
      </c>
      <c r="E24" s="8" t="s">
        <v>54</v>
      </c>
      <c r="F24" s="18"/>
      <c r="G24" s="27">
        <v>206</v>
      </c>
      <c r="H24" s="18"/>
      <c r="I24" s="45"/>
      <c r="J24" s="29">
        <v>45</v>
      </c>
      <c r="K24" s="19"/>
      <c r="L24" s="19"/>
      <c r="M24" s="19"/>
      <c r="N24" s="19"/>
      <c r="O24" s="19">
        <v>40</v>
      </c>
      <c r="P24" s="19">
        <v>45</v>
      </c>
      <c r="Q24" s="19">
        <v>45</v>
      </c>
      <c r="R24" s="19"/>
      <c r="S24" s="19">
        <v>31</v>
      </c>
      <c r="T24" s="19">
        <v>45</v>
      </c>
      <c r="U24" s="19"/>
    </row>
    <row r="25" spans="1:21" ht="15.75">
      <c r="A25" s="6" t="s">
        <v>206</v>
      </c>
      <c r="B25" s="6" t="s">
        <v>334</v>
      </c>
      <c r="C25" s="5">
        <v>2002</v>
      </c>
      <c r="D25" s="31" t="s">
        <v>109</v>
      </c>
      <c r="E25" s="8" t="s">
        <v>53</v>
      </c>
      <c r="F25" s="7"/>
      <c r="G25" s="27">
        <v>77</v>
      </c>
      <c r="H25" s="7"/>
      <c r="I25" s="5"/>
      <c r="J25" s="5"/>
      <c r="K25" s="6"/>
      <c r="L25" s="6"/>
      <c r="M25" s="6"/>
      <c r="N25" s="6"/>
      <c r="O25" s="6">
        <v>37</v>
      </c>
      <c r="P25" s="6">
        <v>40</v>
      </c>
      <c r="Q25" s="6"/>
      <c r="R25" s="6"/>
      <c r="S25" s="6"/>
      <c r="T25" s="6"/>
      <c r="U25" s="6"/>
    </row>
    <row r="26" spans="1:21" ht="15.75">
      <c r="A26" s="6" t="s">
        <v>297</v>
      </c>
      <c r="B26" s="6" t="s">
        <v>341</v>
      </c>
      <c r="C26" s="5">
        <v>1976</v>
      </c>
      <c r="D26" s="6" t="s">
        <v>109</v>
      </c>
      <c r="E26" s="8" t="s">
        <v>23</v>
      </c>
      <c r="F26" s="7"/>
      <c r="G26" s="10">
        <f>SUM(H26:U26)</f>
        <v>63</v>
      </c>
      <c r="H26" s="7"/>
      <c r="I26" s="5"/>
      <c r="J26" s="6"/>
      <c r="K26" s="6"/>
      <c r="L26" s="6"/>
      <c r="M26" s="6">
        <v>50</v>
      </c>
      <c r="N26" s="6"/>
      <c r="O26" s="6"/>
      <c r="P26" s="6">
        <v>13</v>
      </c>
      <c r="Q26" s="6"/>
      <c r="R26" s="6"/>
      <c r="S26" s="6"/>
      <c r="T26" s="6"/>
      <c r="U26" s="6"/>
    </row>
    <row r="27" spans="1:22" ht="15.75">
      <c r="A27" s="3"/>
      <c r="B27" s="3"/>
      <c r="C27" s="17"/>
      <c r="D27" s="3"/>
      <c r="E27" s="77"/>
      <c r="F27" s="9"/>
      <c r="G27" s="9"/>
      <c r="H27" s="78">
        <f>SUM(H4:H26)</f>
        <v>0</v>
      </c>
      <c r="I27" s="78">
        <f aca="true" t="shared" si="0" ref="I27:U27">SUM(I4:I26)</f>
        <v>486</v>
      </c>
      <c r="J27" s="78">
        <f t="shared" si="0"/>
        <v>696</v>
      </c>
      <c r="K27" s="78">
        <f t="shared" si="0"/>
        <v>0</v>
      </c>
      <c r="L27" s="78">
        <f t="shared" si="0"/>
        <v>473</v>
      </c>
      <c r="M27" s="78">
        <f t="shared" si="0"/>
        <v>726</v>
      </c>
      <c r="N27" s="78">
        <f t="shared" si="0"/>
        <v>0</v>
      </c>
      <c r="O27" s="78">
        <f t="shared" si="0"/>
        <v>597</v>
      </c>
      <c r="P27" s="78">
        <f t="shared" si="0"/>
        <v>664</v>
      </c>
      <c r="Q27" s="78">
        <f t="shared" si="0"/>
        <v>613</v>
      </c>
      <c r="R27" s="78">
        <f t="shared" si="0"/>
        <v>438</v>
      </c>
      <c r="S27" s="78">
        <f t="shared" si="0"/>
        <v>532</v>
      </c>
      <c r="T27" s="78">
        <f t="shared" si="0"/>
        <v>542</v>
      </c>
      <c r="U27" s="78">
        <f t="shared" si="0"/>
        <v>366</v>
      </c>
      <c r="V27" s="79">
        <f>SUM(H27:U27)</f>
        <v>6133</v>
      </c>
    </row>
    <row r="28" spans="8:22" ht="12.75">
      <c r="H28" s="99"/>
      <c r="I28" s="99">
        <f>I23+I20+I11+I9+I5</f>
        <v>230</v>
      </c>
      <c r="J28" s="100">
        <f>J23+J11+J5+J20+J22</f>
        <v>240</v>
      </c>
      <c r="K28" s="99"/>
      <c r="L28" s="100">
        <f>L23+L20+L18+L11+L5</f>
        <v>235</v>
      </c>
      <c r="M28" s="100">
        <f>M26+M23+M9+M4+M20</f>
        <v>275</v>
      </c>
      <c r="N28" s="99"/>
      <c r="O28" s="99">
        <f>O20+O11+O9+O5+O4</f>
        <v>240</v>
      </c>
      <c r="P28" s="100">
        <f>P23+P20+P4+P11+P22</f>
        <v>235</v>
      </c>
      <c r="Q28" s="100">
        <f>Q23+Q22+Q18+Q9+Q4</f>
        <v>250</v>
      </c>
      <c r="R28" s="99">
        <f>R23+R22+R18+R9+R11</f>
        <v>240</v>
      </c>
      <c r="S28" s="100">
        <f>S23+S20+S9+S4+S11</f>
        <v>235</v>
      </c>
      <c r="T28" s="99">
        <f>T23+T20+T19+T9+T11</f>
        <v>245</v>
      </c>
      <c r="U28" s="100">
        <f>U23+U22+U20+U5+U4</f>
        <v>220</v>
      </c>
      <c r="V28">
        <f>SUM(H28:U28)</f>
        <v>2645</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R19"/>
  <sheetViews>
    <sheetView zoomScale="85" zoomScaleNormal="85" zoomScalePageLayoutView="0" workbookViewId="0" topLeftCell="A1">
      <selection activeCell="X12" sqref="X12"/>
    </sheetView>
  </sheetViews>
  <sheetFormatPr defaultColWidth="9.140625" defaultRowHeight="12.75"/>
  <cols>
    <col min="1" max="1" width="12.421875" style="0" bestFit="1" customWidth="1"/>
    <col min="2" max="2" width="15.57421875" style="0" bestFit="1" customWidth="1"/>
    <col min="3" max="3" width="5.8515625" style="0" bestFit="1" customWidth="1"/>
    <col min="4" max="4" width="7.8515625" style="0" bestFit="1" customWidth="1"/>
    <col min="5" max="5" width="7.00390625" style="0" bestFit="1" customWidth="1"/>
    <col min="6" max="6" width="9.57421875" style="0" bestFit="1" customWidth="1"/>
    <col min="7" max="7" width="7.7109375" style="0" bestFit="1" customWidth="1"/>
    <col min="8" max="8" width="5.7109375" style="0" bestFit="1" customWidth="1"/>
    <col min="9" max="11" width="3.7109375" style="0" bestFit="1" customWidth="1"/>
    <col min="12" max="12" width="4.7109375" style="0" bestFit="1" customWidth="1"/>
    <col min="13" max="21" width="3.710937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261</v>
      </c>
      <c r="B4" s="6" t="s">
        <v>97</v>
      </c>
      <c r="C4" s="5">
        <v>2006</v>
      </c>
      <c r="D4" s="6" t="s">
        <v>156</v>
      </c>
      <c r="E4" s="8" t="s">
        <v>46</v>
      </c>
      <c r="F4" s="52"/>
      <c r="G4" s="43">
        <v>34</v>
      </c>
      <c r="H4" s="7"/>
      <c r="I4" s="5"/>
      <c r="J4" s="5"/>
      <c r="K4" s="6"/>
      <c r="L4" s="19">
        <v>34</v>
      </c>
      <c r="M4" s="6"/>
      <c r="N4" s="6"/>
      <c r="O4" s="6"/>
      <c r="P4" s="6"/>
      <c r="Q4" s="6"/>
      <c r="R4" s="6"/>
      <c r="S4" s="6"/>
      <c r="T4" s="6"/>
      <c r="U4" s="6"/>
    </row>
    <row r="5" spans="1:21" ht="15.75">
      <c r="A5" s="6" t="s">
        <v>262</v>
      </c>
      <c r="B5" s="6" t="s">
        <v>263</v>
      </c>
      <c r="C5" s="5">
        <v>2005</v>
      </c>
      <c r="D5" s="6" t="s">
        <v>156</v>
      </c>
      <c r="E5" s="8" t="s">
        <v>46</v>
      </c>
      <c r="F5" s="52"/>
      <c r="G5" s="43">
        <v>25</v>
      </c>
      <c r="H5" s="7"/>
      <c r="I5" s="18"/>
      <c r="J5" s="18"/>
      <c r="K5" s="19"/>
      <c r="L5" s="19">
        <v>25</v>
      </c>
      <c r="M5" s="19"/>
      <c r="N5" s="19"/>
      <c r="O5" s="6"/>
      <c r="P5" s="6"/>
      <c r="Q5" s="6"/>
      <c r="R5" s="6"/>
      <c r="S5" s="6"/>
      <c r="T5" s="6"/>
      <c r="U5" s="6"/>
    </row>
    <row r="6" spans="1:21" ht="15.75">
      <c r="A6" s="6" t="s">
        <v>264</v>
      </c>
      <c r="B6" s="6" t="s">
        <v>100</v>
      </c>
      <c r="C6" s="5">
        <v>2005</v>
      </c>
      <c r="D6" s="6" t="s">
        <v>156</v>
      </c>
      <c r="E6" s="8" t="s">
        <v>46</v>
      </c>
      <c r="F6" s="52"/>
      <c r="G6" s="43">
        <v>22</v>
      </c>
      <c r="H6" s="7"/>
      <c r="I6" s="18"/>
      <c r="J6" s="18"/>
      <c r="K6" s="19"/>
      <c r="L6" s="19">
        <v>22</v>
      </c>
      <c r="M6" s="19"/>
      <c r="N6" s="19"/>
      <c r="O6" s="6"/>
      <c r="P6" s="6"/>
      <c r="Q6" s="6"/>
      <c r="R6" s="6"/>
      <c r="S6" s="6"/>
      <c r="T6" s="6"/>
      <c r="U6" s="6"/>
    </row>
    <row r="7" spans="1:21" ht="15.75">
      <c r="A7" s="6" t="s">
        <v>267</v>
      </c>
      <c r="B7" s="6" t="s">
        <v>268</v>
      </c>
      <c r="C7" s="5">
        <v>2006</v>
      </c>
      <c r="D7" s="6" t="s">
        <v>156</v>
      </c>
      <c r="E7" s="8" t="s">
        <v>46</v>
      </c>
      <c r="F7" s="52"/>
      <c r="G7" s="43">
        <v>18</v>
      </c>
      <c r="H7" s="7"/>
      <c r="I7" s="18"/>
      <c r="J7" s="18"/>
      <c r="K7" s="19"/>
      <c r="L7" s="19">
        <v>18</v>
      </c>
      <c r="M7" s="19"/>
      <c r="N7" s="19"/>
      <c r="O7" s="6"/>
      <c r="P7" s="6"/>
      <c r="Q7" s="6"/>
      <c r="R7" s="6"/>
      <c r="S7" s="6"/>
      <c r="T7" s="6"/>
      <c r="U7" s="6"/>
    </row>
    <row r="8" spans="1:21" ht="15.75">
      <c r="A8" s="6" t="s">
        <v>269</v>
      </c>
      <c r="B8" s="6" t="s">
        <v>270</v>
      </c>
      <c r="C8" s="5">
        <v>2006</v>
      </c>
      <c r="D8" s="6" t="s">
        <v>156</v>
      </c>
      <c r="E8" s="8" t="s">
        <v>46</v>
      </c>
      <c r="F8" s="52"/>
      <c r="G8" s="43">
        <v>16</v>
      </c>
      <c r="H8" s="7"/>
      <c r="I8" s="18"/>
      <c r="J8" s="18"/>
      <c r="K8" s="19"/>
      <c r="L8" s="19">
        <v>16</v>
      </c>
      <c r="M8" s="19"/>
      <c r="N8" s="19"/>
      <c r="O8" s="6"/>
      <c r="P8" s="6"/>
      <c r="Q8" s="6"/>
      <c r="R8" s="6"/>
      <c r="S8" s="6"/>
      <c r="T8" s="6"/>
      <c r="U8" s="6"/>
    </row>
    <row r="9" spans="1:21" ht="15.75">
      <c r="A9" s="6" t="s">
        <v>143</v>
      </c>
      <c r="B9" s="32" t="s">
        <v>142</v>
      </c>
      <c r="C9" s="29">
        <v>2003</v>
      </c>
      <c r="D9" s="31" t="s">
        <v>156</v>
      </c>
      <c r="E9" s="8" t="s">
        <v>47</v>
      </c>
      <c r="F9" s="53"/>
      <c r="G9" s="27">
        <v>185</v>
      </c>
      <c r="H9" s="18"/>
      <c r="I9" s="42">
        <v>50</v>
      </c>
      <c r="J9" s="18">
        <v>45</v>
      </c>
      <c r="K9" s="18">
        <v>50</v>
      </c>
      <c r="L9" s="18">
        <v>40</v>
      </c>
      <c r="M9" s="18"/>
      <c r="N9" s="18"/>
      <c r="O9" s="18">
        <v>45</v>
      </c>
      <c r="P9" s="18">
        <v>40</v>
      </c>
      <c r="Q9" s="18">
        <v>45</v>
      </c>
      <c r="R9" s="18">
        <v>40</v>
      </c>
      <c r="S9" s="18">
        <v>40</v>
      </c>
      <c r="T9" s="18">
        <v>45</v>
      </c>
      <c r="U9" s="18">
        <v>37</v>
      </c>
    </row>
    <row r="10" spans="1:21" ht="15.75">
      <c r="A10" s="6" t="s">
        <v>281</v>
      </c>
      <c r="B10" s="6" t="s">
        <v>100</v>
      </c>
      <c r="C10" s="5">
        <v>2003</v>
      </c>
      <c r="D10" s="6" t="s">
        <v>156</v>
      </c>
      <c r="E10" s="8" t="s">
        <v>47</v>
      </c>
      <c r="F10" s="7"/>
      <c r="G10" s="7">
        <v>31</v>
      </c>
      <c r="H10" s="10"/>
      <c r="I10" s="18"/>
      <c r="J10" s="18"/>
      <c r="K10" s="18"/>
      <c r="L10" s="18">
        <v>31</v>
      </c>
      <c r="M10" s="18"/>
      <c r="N10" s="18"/>
      <c r="O10" s="5"/>
      <c r="P10" s="5"/>
      <c r="Q10" s="5"/>
      <c r="R10" s="5"/>
      <c r="S10" s="5"/>
      <c r="T10" s="5"/>
      <c r="U10" s="5"/>
    </row>
    <row r="11" spans="1:21" ht="15.75">
      <c r="A11" s="6" t="s">
        <v>282</v>
      </c>
      <c r="B11" s="6" t="s">
        <v>283</v>
      </c>
      <c r="C11" s="5">
        <v>2003</v>
      </c>
      <c r="D11" s="6" t="s">
        <v>156</v>
      </c>
      <c r="E11" s="8" t="s">
        <v>47</v>
      </c>
      <c r="F11" s="7"/>
      <c r="G11" s="7">
        <v>22</v>
      </c>
      <c r="H11" s="7"/>
      <c r="I11" s="18"/>
      <c r="J11" s="18"/>
      <c r="K11" s="18"/>
      <c r="L11" s="18">
        <v>22</v>
      </c>
      <c r="M11" s="18"/>
      <c r="N11" s="18"/>
      <c r="O11" s="5"/>
      <c r="P11" s="5"/>
      <c r="Q11" s="5"/>
      <c r="R11" s="5"/>
      <c r="S11" s="5"/>
      <c r="T11" s="5"/>
      <c r="U11" s="5"/>
    </row>
    <row r="12" spans="1:21" ht="15.75">
      <c r="A12" s="6" t="s">
        <v>284</v>
      </c>
      <c r="B12" s="6" t="s">
        <v>285</v>
      </c>
      <c r="C12" s="5">
        <v>2004</v>
      </c>
      <c r="D12" s="6" t="s">
        <v>156</v>
      </c>
      <c r="E12" s="8" t="s">
        <v>47</v>
      </c>
      <c r="F12" s="7"/>
      <c r="G12" s="7">
        <v>18</v>
      </c>
      <c r="H12" s="7"/>
      <c r="I12" s="18"/>
      <c r="J12" s="18"/>
      <c r="K12" s="18"/>
      <c r="L12" s="18">
        <v>18</v>
      </c>
      <c r="M12" s="18"/>
      <c r="N12" s="18"/>
      <c r="O12" s="5"/>
      <c r="P12" s="5"/>
      <c r="Q12" s="5"/>
      <c r="R12" s="5"/>
      <c r="S12" s="5"/>
      <c r="T12" s="5"/>
      <c r="U12" s="5"/>
    </row>
    <row r="13" spans="1:21" ht="15.75">
      <c r="A13" s="6" t="s">
        <v>286</v>
      </c>
      <c r="B13" s="6" t="s">
        <v>28</v>
      </c>
      <c r="C13" s="5">
        <v>2004</v>
      </c>
      <c r="D13" s="6" t="s">
        <v>156</v>
      </c>
      <c r="E13" s="8" t="s">
        <v>47</v>
      </c>
      <c r="F13" s="7"/>
      <c r="G13" s="7">
        <v>12</v>
      </c>
      <c r="H13" s="7"/>
      <c r="I13" s="18"/>
      <c r="J13" s="18"/>
      <c r="K13" s="18"/>
      <c r="L13" s="18">
        <v>12</v>
      </c>
      <c r="M13" s="18"/>
      <c r="N13" s="18"/>
      <c r="O13" s="5"/>
      <c r="P13" s="5"/>
      <c r="Q13" s="5"/>
      <c r="R13" s="5"/>
      <c r="S13" s="5"/>
      <c r="T13" s="5"/>
      <c r="U13" s="5"/>
    </row>
    <row r="14" spans="1:21" ht="15.75">
      <c r="A14" s="6" t="s">
        <v>275</v>
      </c>
      <c r="B14" s="28" t="s">
        <v>276</v>
      </c>
      <c r="C14" s="29">
        <v>2001</v>
      </c>
      <c r="D14" s="31" t="s">
        <v>156</v>
      </c>
      <c r="E14" s="8" t="s">
        <v>48</v>
      </c>
      <c r="F14" s="53"/>
      <c r="G14" s="27">
        <f>SUM(H14:U14)</f>
        <v>34</v>
      </c>
      <c r="H14" s="18"/>
      <c r="I14" s="64"/>
      <c r="J14" s="18"/>
      <c r="K14" s="18"/>
      <c r="L14" s="19">
        <v>34</v>
      </c>
      <c r="M14" s="19"/>
      <c r="N14" s="19"/>
      <c r="O14" s="19"/>
      <c r="P14" s="19"/>
      <c r="Q14" s="19"/>
      <c r="R14" s="19"/>
      <c r="S14" s="19"/>
      <c r="T14" s="19"/>
      <c r="U14" s="19"/>
    </row>
    <row r="15" spans="1:21" ht="15.75">
      <c r="A15" s="6" t="s">
        <v>277</v>
      </c>
      <c r="B15" s="28" t="s">
        <v>278</v>
      </c>
      <c r="C15" s="29">
        <v>2001</v>
      </c>
      <c r="D15" s="31" t="s">
        <v>156</v>
      </c>
      <c r="E15" s="8" t="s">
        <v>48</v>
      </c>
      <c r="F15" s="53"/>
      <c r="G15" s="27">
        <f>SUM(H15:U15)</f>
        <v>31</v>
      </c>
      <c r="H15" s="18"/>
      <c r="I15" s="64"/>
      <c r="J15" s="18"/>
      <c r="K15" s="18"/>
      <c r="L15" s="19">
        <v>31</v>
      </c>
      <c r="M15" s="19"/>
      <c r="N15" s="19"/>
      <c r="O15" s="19"/>
      <c r="P15" s="19"/>
      <c r="Q15" s="19"/>
      <c r="R15" s="19"/>
      <c r="S15" s="19"/>
      <c r="T15" s="19"/>
      <c r="U15" s="19"/>
    </row>
    <row r="16" spans="1:21" s="4" customFormat="1" ht="15" customHeight="1">
      <c r="A16" s="6" t="s">
        <v>258</v>
      </c>
      <c r="B16" s="6" t="s">
        <v>236</v>
      </c>
      <c r="C16" s="5">
        <v>2005</v>
      </c>
      <c r="D16" s="6" t="s">
        <v>156</v>
      </c>
      <c r="E16" s="8" t="s">
        <v>51</v>
      </c>
      <c r="F16" s="43"/>
      <c r="G16" s="43">
        <f>SUM(H16:U16)</f>
        <v>45</v>
      </c>
      <c r="H16" s="7"/>
      <c r="I16" s="18"/>
      <c r="J16" s="19"/>
      <c r="K16" s="19"/>
      <c r="L16" s="19">
        <v>45</v>
      </c>
      <c r="M16" s="19"/>
      <c r="N16" s="19"/>
      <c r="O16" s="6"/>
      <c r="P16" s="6"/>
      <c r="Q16" s="6"/>
      <c r="R16" s="6"/>
      <c r="S16" s="6"/>
      <c r="T16" s="6"/>
      <c r="U16" s="6"/>
    </row>
    <row r="17" spans="1:21" s="3" customFormat="1" ht="15.75">
      <c r="A17" s="6" t="s">
        <v>279</v>
      </c>
      <c r="B17" s="6" t="s">
        <v>280</v>
      </c>
      <c r="C17" s="5">
        <v>2003</v>
      </c>
      <c r="D17" s="6" t="s">
        <v>156</v>
      </c>
      <c r="E17" s="8" t="s">
        <v>52</v>
      </c>
      <c r="F17" s="7"/>
      <c r="G17" s="27">
        <f>SUM(H17:U17)</f>
        <v>40</v>
      </c>
      <c r="H17" s="7"/>
      <c r="I17" s="18"/>
      <c r="J17" s="18"/>
      <c r="K17" s="18"/>
      <c r="L17" s="18">
        <v>40</v>
      </c>
      <c r="M17" s="18"/>
      <c r="N17" s="18"/>
      <c r="O17" s="5"/>
      <c r="P17" s="5"/>
      <c r="Q17" s="5"/>
      <c r="R17" s="5"/>
      <c r="S17" s="5"/>
      <c r="T17" s="5"/>
      <c r="U17" s="5"/>
    </row>
    <row r="18" spans="3:22" s="3" customFormat="1" ht="15.75">
      <c r="C18" s="17"/>
      <c r="E18" s="77"/>
      <c r="F18" s="9"/>
      <c r="G18" s="86"/>
      <c r="H18" s="18">
        <f>SUM(H4:H17)</f>
        <v>0</v>
      </c>
      <c r="I18" s="18">
        <f aca="true" t="shared" si="0" ref="I18:U18">SUM(I4:I17)</f>
        <v>50</v>
      </c>
      <c r="J18" s="18">
        <f t="shared" si="0"/>
        <v>45</v>
      </c>
      <c r="K18" s="18">
        <f t="shared" si="0"/>
        <v>50</v>
      </c>
      <c r="L18" s="18">
        <f t="shared" si="0"/>
        <v>388</v>
      </c>
      <c r="M18" s="18">
        <f t="shared" si="0"/>
        <v>0</v>
      </c>
      <c r="N18" s="18">
        <f t="shared" si="0"/>
        <v>0</v>
      </c>
      <c r="O18" s="18">
        <f t="shared" si="0"/>
        <v>45</v>
      </c>
      <c r="P18" s="18">
        <f t="shared" si="0"/>
        <v>40</v>
      </c>
      <c r="Q18" s="18">
        <f t="shared" si="0"/>
        <v>45</v>
      </c>
      <c r="R18" s="18">
        <f t="shared" si="0"/>
        <v>40</v>
      </c>
      <c r="S18" s="18">
        <f t="shared" si="0"/>
        <v>40</v>
      </c>
      <c r="T18" s="18">
        <f t="shared" si="0"/>
        <v>45</v>
      </c>
      <c r="U18" s="18">
        <f t="shared" si="0"/>
        <v>37</v>
      </c>
      <c r="V18" s="18">
        <f>SUM(H18:U18)</f>
        <v>825</v>
      </c>
    </row>
    <row r="19" spans="8:22" ht="15.75">
      <c r="H19" s="18"/>
      <c r="I19" s="18">
        <f>I9</f>
        <v>50</v>
      </c>
      <c r="J19" s="18">
        <f>J9</f>
        <v>45</v>
      </c>
      <c r="K19" s="18">
        <f>K9</f>
        <v>50</v>
      </c>
      <c r="L19" s="18">
        <f>L16+L17+L9+L14+L4</f>
        <v>193</v>
      </c>
      <c r="M19" s="18">
        <f>M18</f>
        <v>0</v>
      </c>
      <c r="N19" s="18">
        <f aca="true" t="shared" si="1" ref="N19:U19">N18</f>
        <v>0</v>
      </c>
      <c r="O19" s="18">
        <f t="shared" si="1"/>
        <v>45</v>
      </c>
      <c r="P19" s="18">
        <f t="shared" si="1"/>
        <v>40</v>
      </c>
      <c r="Q19" s="18">
        <f t="shared" si="1"/>
        <v>45</v>
      </c>
      <c r="R19" s="18">
        <f t="shared" si="1"/>
        <v>40</v>
      </c>
      <c r="S19" s="18">
        <f t="shared" si="1"/>
        <v>40</v>
      </c>
      <c r="T19" s="18">
        <f t="shared" si="1"/>
        <v>45</v>
      </c>
      <c r="U19" s="18">
        <f t="shared" si="1"/>
        <v>37</v>
      </c>
      <c r="V19" s="18">
        <f>SUM(I19:U19)</f>
        <v>630</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R25"/>
  <sheetViews>
    <sheetView zoomScale="70" zoomScaleNormal="70" zoomScalePageLayoutView="0" workbookViewId="0" topLeftCell="A1">
      <selection activeCell="U15" sqref="U15"/>
    </sheetView>
  </sheetViews>
  <sheetFormatPr defaultColWidth="9.140625" defaultRowHeight="12.75"/>
  <cols>
    <col min="1" max="1" width="12.7109375" style="0" bestFit="1" customWidth="1"/>
    <col min="2" max="2" width="13.7109375" style="0" bestFit="1" customWidth="1"/>
    <col min="3" max="3" width="6.28125" style="0" bestFit="1" customWidth="1"/>
    <col min="4" max="4" width="20.28125" style="0" bestFit="1" customWidth="1"/>
    <col min="5" max="5" width="7.00390625" style="0" bestFit="1" customWidth="1"/>
    <col min="6" max="6" width="8.421875" style="0" bestFit="1" customWidth="1"/>
    <col min="7" max="7" width="6.8515625" style="0" bestFit="1" customWidth="1"/>
    <col min="8" max="8" width="5.7109375" style="0" bestFit="1" customWidth="1"/>
    <col min="9" max="9" width="3.7109375" style="0" bestFit="1" customWidth="1"/>
    <col min="10" max="10" width="4.7109375" style="0" bestFit="1" customWidth="1"/>
    <col min="11" max="11" width="3.7109375" style="0" bestFit="1" customWidth="1"/>
    <col min="12" max="13" width="4.7109375" style="0" bestFit="1" customWidth="1"/>
    <col min="14" max="14" width="3.7109375" style="0" bestFit="1" customWidth="1"/>
    <col min="15" max="16" width="4.7109375" style="0" bestFit="1" customWidth="1"/>
    <col min="17" max="17" width="3.140625" style="0" bestFit="1" customWidth="1"/>
    <col min="18" max="18" width="4.7109375" style="0" bestFit="1" customWidth="1"/>
    <col min="19" max="20" width="4.00390625" style="0" bestFit="1" customWidth="1"/>
    <col min="21" max="21" width="5.0039062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14</v>
      </c>
    </row>
    <row r="4" spans="1:21" ht="15.75">
      <c r="A4" s="6" t="s">
        <v>91</v>
      </c>
      <c r="B4" s="6" t="s">
        <v>260</v>
      </c>
      <c r="C4" s="5">
        <v>2005</v>
      </c>
      <c r="D4" s="6" t="s">
        <v>259</v>
      </c>
      <c r="E4" s="8" t="s">
        <v>46</v>
      </c>
      <c r="F4" s="52"/>
      <c r="G4" s="43">
        <v>80</v>
      </c>
      <c r="H4" s="27"/>
      <c r="I4" s="18"/>
      <c r="J4" s="18"/>
      <c r="K4" s="19"/>
      <c r="L4" s="19">
        <v>40</v>
      </c>
      <c r="M4" s="19">
        <v>40</v>
      </c>
      <c r="N4" s="19"/>
      <c r="O4" s="19"/>
      <c r="P4" s="19"/>
      <c r="Q4" s="19"/>
      <c r="R4" s="19"/>
      <c r="S4" s="19"/>
      <c r="T4" s="19"/>
      <c r="U4" s="19"/>
    </row>
    <row r="5" spans="1:21" ht="15.75">
      <c r="A5" s="6" t="s">
        <v>221</v>
      </c>
      <c r="B5" s="31" t="s">
        <v>220</v>
      </c>
      <c r="C5" s="29">
        <v>2006</v>
      </c>
      <c r="D5" s="6" t="s">
        <v>259</v>
      </c>
      <c r="E5" s="8" t="s">
        <v>46</v>
      </c>
      <c r="F5" s="7"/>
      <c r="G5" s="20">
        <v>22</v>
      </c>
      <c r="H5" s="27"/>
      <c r="I5" s="18"/>
      <c r="J5" s="18">
        <v>22</v>
      </c>
      <c r="K5" s="19"/>
      <c r="L5" s="19"/>
      <c r="M5" s="19"/>
      <c r="N5" s="19"/>
      <c r="O5" s="19"/>
      <c r="P5" s="19"/>
      <c r="Q5" s="19"/>
      <c r="R5" s="19"/>
      <c r="S5" s="19"/>
      <c r="T5" s="19"/>
      <c r="U5" s="19"/>
    </row>
    <row r="6" spans="1:21" ht="15.75">
      <c r="A6" s="6" t="s">
        <v>265</v>
      </c>
      <c r="B6" s="6" t="s">
        <v>266</v>
      </c>
      <c r="C6" s="5">
        <v>2005</v>
      </c>
      <c r="D6" s="6" t="s">
        <v>259</v>
      </c>
      <c r="E6" s="8" t="s">
        <v>46</v>
      </c>
      <c r="F6" s="52"/>
      <c r="G6" s="43">
        <v>20</v>
      </c>
      <c r="H6" s="27"/>
      <c r="I6" s="18"/>
      <c r="J6" s="18"/>
      <c r="K6" s="19"/>
      <c r="L6" s="19">
        <v>20</v>
      </c>
      <c r="M6" s="19"/>
      <c r="N6" s="19"/>
      <c r="O6" s="19"/>
      <c r="P6" s="19"/>
      <c r="Q6" s="19"/>
      <c r="R6" s="19"/>
      <c r="S6" s="19"/>
      <c r="T6" s="19"/>
      <c r="U6" s="19"/>
    </row>
    <row r="7" spans="1:21" ht="15.75">
      <c r="A7" s="6" t="s">
        <v>225</v>
      </c>
      <c r="B7" s="31" t="s">
        <v>224</v>
      </c>
      <c r="C7" s="29">
        <v>2005</v>
      </c>
      <c r="D7" s="6" t="s">
        <v>259</v>
      </c>
      <c r="E7" s="8" t="s">
        <v>46</v>
      </c>
      <c r="F7" s="7"/>
      <c r="G7" s="20">
        <v>18</v>
      </c>
      <c r="H7" s="27"/>
      <c r="I7" s="18"/>
      <c r="J7" s="18">
        <v>18</v>
      </c>
      <c r="K7" s="19"/>
      <c r="L7" s="19"/>
      <c r="M7" s="19"/>
      <c r="N7" s="19"/>
      <c r="O7" s="19"/>
      <c r="P7" s="19"/>
      <c r="Q7" s="19"/>
      <c r="R7" s="19"/>
      <c r="S7" s="19"/>
      <c r="T7" s="19"/>
      <c r="U7" s="19"/>
    </row>
    <row r="8" spans="1:21" ht="15.75">
      <c r="A8" s="6" t="s">
        <v>306</v>
      </c>
      <c r="B8" s="6" t="s">
        <v>326</v>
      </c>
      <c r="C8" s="5">
        <v>2003</v>
      </c>
      <c r="D8" s="6" t="s">
        <v>259</v>
      </c>
      <c r="E8" s="8" t="s">
        <v>47</v>
      </c>
      <c r="F8" s="7"/>
      <c r="G8" s="7">
        <f>SUM(H8:U8)</f>
        <v>51</v>
      </c>
      <c r="H8" s="26"/>
      <c r="I8" s="18"/>
      <c r="J8" s="18"/>
      <c r="K8" s="18"/>
      <c r="L8" s="18"/>
      <c r="M8" s="18"/>
      <c r="N8" s="18"/>
      <c r="O8" s="18">
        <v>31</v>
      </c>
      <c r="P8" s="18">
        <v>20</v>
      </c>
      <c r="Q8" s="18"/>
      <c r="R8" s="18"/>
      <c r="S8" s="18"/>
      <c r="T8" s="18"/>
      <c r="U8" s="18"/>
    </row>
    <row r="9" spans="1:21" ht="15.75">
      <c r="A9" s="6" t="s">
        <v>299</v>
      </c>
      <c r="B9" s="6" t="s">
        <v>300</v>
      </c>
      <c r="C9" s="5">
        <v>1999</v>
      </c>
      <c r="D9" s="6" t="s">
        <v>259</v>
      </c>
      <c r="E9" s="51" t="s">
        <v>49</v>
      </c>
      <c r="F9" s="27"/>
      <c r="G9" s="27">
        <f>SUM(H9:U9)</f>
        <v>25</v>
      </c>
      <c r="H9" s="27"/>
      <c r="I9" s="18"/>
      <c r="J9" s="18"/>
      <c r="K9" s="19"/>
      <c r="L9" s="19"/>
      <c r="M9" s="19">
        <v>25</v>
      </c>
      <c r="N9" s="19"/>
      <c r="O9" s="19"/>
      <c r="P9" s="19"/>
      <c r="Q9" s="19"/>
      <c r="R9" s="19"/>
      <c r="S9" s="19"/>
      <c r="T9" s="19"/>
      <c r="U9" s="19"/>
    </row>
    <row r="10" spans="1:21" ht="15.75">
      <c r="A10" s="6" t="s">
        <v>199</v>
      </c>
      <c r="B10" s="31" t="s">
        <v>198</v>
      </c>
      <c r="C10" s="29">
        <v>1998</v>
      </c>
      <c r="D10" s="6" t="s">
        <v>259</v>
      </c>
      <c r="E10" s="51" t="s">
        <v>50</v>
      </c>
      <c r="F10" s="7"/>
      <c r="G10" s="27">
        <f>SUM(H10:U10)</f>
        <v>292</v>
      </c>
      <c r="H10" s="27"/>
      <c r="I10" s="19"/>
      <c r="J10" s="18">
        <v>34</v>
      </c>
      <c r="K10" s="18"/>
      <c r="L10" s="19"/>
      <c r="M10" s="18">
        <v>37</v>
      </c>
      <c r="N10" s="19"/>
      <c r="O10" s="19">
        <v>34</v>
      </c>
      <c r="P10" s="19">
        <v>40</v>
      </c>
      <c r="Q10" s="19"/>
      <c r="R10" s="19">
        <v>40</v>
      </c>
      <c r="S10" s="19">
        <v>28</v>
      </c>
      <c r="T10" s="19">
        <v>45</v>
      </c>
      <c r="U10" s="19">
        <v>34</v>
      </c>
    </row>
    <row r="11" spans="1:21" ht="15.75">
      <c r="A11" s="56" t="s">
        <v>289</v>
      </c>
      <c r="B11" s="56" t="s">
        <v>290</v>
      </c>
      <c r="C11" s="18">
        <v>1991</v>
      </c>
      <c r="D11" s="19" t="s">
        <v>259</v>
      </c>
      <c r="E11" s="51" t="s">
        <v>22</v>
      </c>
      <c r="F11" s="27"/>
      <c r="G11" s="27">
        <v>230</v>
      </c>
      <c r="H11" s="64"/>
      <c r="I11" s="64"/>
      <c r="J11" s="18"/>
      <c r="K11" s="18"/>
      <c r="L11" s="18">
        <v>85</v>
      </c>
      <c r="M11" s="18">
        <v>65</v>
      </c>
      <c r="N11" s="18"/>
      <c r="O11" s="18"/>
      <c r="P11" s="18"/>
      <c r="Q11" s="18"/>
      <c r="R11" s="18">
        <v>80</v>
      </c>
      <c r="S11" s="18"/>
      <c r="T11" s="18"/>
      <c r="U11" s="18">
        <v>70</v>
      </c>
    </row>
    <row r="12" spans="1:21" s="3" customFormat="1" ht="15.75">
      <c r="A12" s="56" t="s">
        <v>265</v>
      </c>
      <c r="B12" s="56" t="s">
        <v>311</v>
      </c>
      <c r="C12" s="18">
        <v>1979</v>
      </c>
      <c r="D12" s="19" t="s">
        <v>259</v>
      </c>
      <c r="E12" s="51" t="s">
        <v>22</v>
      </c>
      <c r="F12" s="27"/>
      <c r="G12" s="27">
        <v>31</v>
      </c>
      <c r="H12" s="64"/>
      <c r="I12" s="64"/>
      <c r="J12" s="18"/>
      <c r="K12" s="18"/>
      <c r="L12" s="18"/>
      <c r="M12" s="18">
        <v>6</v>
      </c>
      <c r="N12" s="18"/>
      <c r="O12" s="18">
        <v>17</v>
      </c>
      <c r="P12" s="18">
        <v>7</v>
      </c>
      <c r="Q12" s="18"/>
      <c r="R12" s="18"/>
      <c r="S12" s="18">
        <v>1</v>
      </c>
      <c r="T12" s="18"/>
      <c r="U12" s="18"/>
    </row>
    <row r="13" spans="1:21" ht="15.75">
      <c r="A13" s="6" t="s">
        <v>304</v>
      </c>
      <c r="B13" s="6" t="s">
        <v>96</v>
      </c>
      <c r="C13" s="41">
        <v>1974</v>
      </c>
      <c r="D13" s="6" t="s">
        <v>259</v>
      </c>
      <c r="E13" s="8" t="s">
        <v>11</v>
      </c>
      <c r="F13" s="7"/>
      <c r="G13" s="27">
        <v>28</v>
      </c>
      <c r="H13" s="27"/>
      <c r="I13" s="18"/>
      <c r="J13" s="18"/>
      <c r="K13" s="18"/>
      <c r="L13" s="19"/>
      <c r="M13" s="19">
        <v>28</v>
      </c>
      <c r="N13" s="18"/>
      <c r="O13" s="19"/>
      <c r="P13" s="19"/>
      <c r="Q13" s="19"/>
      <c r="R13" s="19"/>
      <c r="S13" s="19"/>
      <c r="T13" s="19"/>
      <c r="U13" s="19"/>
    </row>
    <row r="14" spans="1:21" ht="15.75">
      <c r="A14" s="6" t="s">
        <v>305</v>
      </c>
      <c r="B14" s="6" t="s">
        <v>83</v>
      </c>
      <c r="C14" s="41">
        <v>1973</v>
      </c>
      <c r="D14" s="56" t="s">
        <v>259</v>
      </c>
      <c r="E14" s="8" t="s">
        <v>11</v>
      </c>
      <c r="F14" s="27"/>
      <c r="G14" s="27">
        <v>32</v>
      </c>
      <c r="H14" s="18"/>
      <c r="I14" s="45"/>
      <c r="J14" s="18"/>
      <c r="K14" s="18"/>
      <c r="L14" s="19"/>
      <c r="M14" s="19">
        <v>22</v>
      </c>
      <c r="N14" s="18"/>
      <c r="O14" s="19"/>
      <c r="P14" s="19">
        <v>10</v>
      </c>
      <c r="Q14" s="19"/>
      <c r="R14" s="19"/>
      <c r="S14" s="19"/>
      <c r="T14" s="19"/>
      <c r="U14" s="19"/>
    </row>
    <row r="15" spans="1:21" ht="15.75">
      <c r="A15" s="6" t="s">
        <v>306</v>
      </c>
      <c r="B15" s="6" t="s">
        <v>72</v>
      </c>
      <c r="C15" s="41">
        <v>1971</v>
      </c>
      <c r="D15" s="56" t="s">
        <v>259</v>
      </c>
      <c r="E15" s="8" t="s">
        <v>11</v>
      </c>
      <c r="F15" s="27"/>
      <c r="G15" s="27">
        <v>64</v>
      </c>
      <c r="H15" s="18"/>
      <c r="I15" s="45"/>
      <c r="J15" s="18"/>
      <c r="K15" s="18"/>
      <c r="L15" s="19"/>
      <c r="M15" s="19">
        <v>20</v>
      </c>
      <c r="N15" s="18"/>
      <c r="O15" s="19">
        <v>20</v>
      </c>
      <c r="P15" s="19">
        <v>13</v>
      </c>
      <c r="Q15" s="19"/>
      <c r="R15" s="19"/>
      <c r="S15" s="19">
        <v>11</v>
      </c>
      <c r="T15" s="19"/>
      <c r="U15" s="19"/>
    </row>
    <row r="16" spans="1:21" ht="15.75">
      <c r="A16" s="6" t="s">
        <v>91</v>
      </c>
      <c r="B16" s="6" t="s">
        <v>332</v>
      </c>
      <c r="C16" s="41">
        <v>1973</v>
      </c>
      <c r="D16" s="56" t="s">
        <v>333</v>
      </c>
      <c r="E16" s="8" t="s">
        <v>11</v>
      </c>
      <c r="F16" s="27"/>
      <c r="G16" s="27">
        <v>28</v>
      </c>
      <c r="H16" s="18"/>
      <c r="I16" s="45"/>
      <c r="J16" s="18"/>
      <c r="K16" s="18"/>
      <c r="L16" s="19"/>
      <c r="M16" s="19"/>
      <c r="N16" s="18"/>
      <c r="O16" s="19">
        <v>28</v>
      </c>
      <c r="P16" s="19"/>
      <c r="Q16" s="19"/>
      <c r="R16" s="19"/>
      <c r="S16" s="19"/>
      <c r="T16" s="19"/>
      <c r="U16" s="19"/>
    </row>
    <row r="17" spans="1:21" s="3" customFormat="1" ht="15.75">
      <c r="A17" s="6" t="s">
        <v>307</v>
      </c>
      <c r="B17" s="6" t="s">
        <v>308</v>
      </c>
      <c r="C17" s="5">
        <v>1963</v>
      </c>
      <c r="D17" s="19" t="s">
        <v>259</v>
      </c>
      <c r="E17" s="8" t="s">
        <v>10</v>
      </c>
      <c r="F17" s="7"/>
      <c r="G17" s="27">
        <f aca="true" t="shared" si="0" ref="G17:G23">SUM(H17:U17)</f>
        <v>97</v>
      </c>
      <c r="H17" s="27"/>
      <c r="I17" s="18"/>
      <c r="J17" s="18"/>
      <c r="K17" s="18"/>
      <c r="L17" s="18"/>
      <c r="M17" s="18">
        <v>40</v>
      </c>
      <c r="N17" s="18"/>
      <c r="O17" s="18">
        <v>37</v>
      </c>
      <c r="P17" s="18">
        <v>20</v>
      </c>
      <c r="Q17" s="18"/>
      <c r="R17" s="18"/>
      <c r="S17" s="18"/>
      <c r="T17" s="18"/>
      <c r="U17" s="18"/>
    </row>
    <row r="18" spans="1:21" s="3" customFormat="1" ht="15.75">
      <c r="A18" s="6" t="s">
        <v>212</v>
      </c>
      <c r="B18" s="31" t="s">
        <v>211</v>
      </c>
      <c r="C18" s="29">
        <v>2005</v>
      </c>
      <c r="D18" s="6" t="s">
        <v>259</v>
      </c>
      <c r="E18" s="8" t="s">
        <v>51</v>
      </c>
      <c r="F18" s="7"/>
      <c r="G18" s="43">
        <f t="shared" si="0"/>
        <v>40</v>
      </c>
      <c r="H18" s="27"/>
      <c r="I18" s="18"/>
      <c r="J18" s="18">
        <v>40</v>
      </c>
      <c r="K18" s="19"/>
      <c r="L18" s="19"/>
      <c r="M18" s="19"/>
      <c r="N18" s="19"/>
      <c r="O18" s="19"/>
      <c r="P18" s="19"/>
      <c r="Q18" s="19"/>
      <c r="R18" s="19"/>
      <c r="S18" s="19"/>
      <c r="T18" s="19"/>
      <c r="U18" s="19"/>
    </row>
    <row r="19" spans="1:92" s="6" customFormat="1" ht="15.75">
      <c r="A19" s="6" t="s">
        <v>233</v>
      </c>
      <c r="B19" s="31" t="s">
        <v>232</v>
      </c>
      <c r="C19" s="29">
        <v>2001</v>
      </c>
      <c r="D19" s="6" t="s">
        <v>259</v>
      </c>
      <c r="E19" s="8" t="s">
        <v>53</v>
      </c>
      <c r="F19" s="7"/>
      <c r="G19" s="27">
        <f t="shared" si="0"/>
        <v>71</v>
      </c>
      <c r="H19" s="18"/>
      <c r="I19" s="64"/>
      <c r="J19" s="18">
        <v>34</v>
      </c>
      <c r="K19" s="19"/>
      <c r="L19" s="19">
        <v>37</v>
      </c>
      <c r="M19" s="19"/>
      <c r="N19" s="19"/>
      <c r="O19" s="19"/>
      <c r="P19" s="19"/>
      <c r="Q19" s="19"/>
      <c r="R19" s="19"/>
      <c r="S19" s="19"/>
      <c r="T19" s="19"/>
      <c r="U19" s="19"/>
      <c r="V19" s="46"/>
      <c r="W19" s="49"/>
      <c r="X19" s="49"/>
      <c r="Y19" s="47"/>
      <c r="Z19" s="48"/>
      <c r="AA19" s="46"/>
      <c r="AB19" s="46"/>
      <c r="AC19" s="46"/>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29" s="3" customFormat="1" ht="15.75">
      <c r="A20" s="6" t="s">
        <v>231</v>
      </c>
      <c r="B20" s="31" t="s">
        <v>230</v>
      </c>
      <c r="C20" s="29">
        <v>2001</v>
      </c>
      <c r="D20" s="6" t="s">
        <v>259</v>
      </c>
      <c r="E20" s="8" t="s">
        <v>53</v>
      </c>
      <c r="F20" s="7"/>
      <c r="G20" s="27">
        <f t="shared" si="0"/>
        <v>71</v>
      </c>
      <c r="H20" s="18"/>
      <c r="I20" s="64"/>
      <c r="J20" s="18">
        <v>37</v>
      </c>
      <c r="K20" s="19"/>
      <c r="L20" s="19">
        <v>34</v>
      </c>
      <c r="M20" s="19"/>
      <c r="N20" s="19"/>
      <c r="O20" s="19"/>
      <c r="P20" s="19"/>
      <c r="Q20" s="19"/>
      <c r="R20" s="19"/>
      <c r="S20" s="19"/>
      <c r="T20" s="19"/>
      <c r="U20" s="19"/>
      <c r="V20"/>
      <c r="W20" s="24"/>
      <c r="X20" s="24"/>
      <c r="Y20" s="34"/>
      <c r="Z20" s="34"/>
      <c r="AA20"/>
      <c r="AB20"/>
      <c r="AC20"/>
    </row>
    <row r="21" spans="1:21" s="3" customFormat="1" ht="15.75">
      <c r="A21" s="6" t="s">
        <v>235</v>
      </c>
      <c r="B21" s="31" t="s">
        <v>234</v>
      </c>
      <c r="C21" s="29">
        <v>2001</v>
      </c>
      <c r="D21" s="6" t="s">
        <v>259</v>
      </c>
      <c r="E21" s="8" t="s">
        <v>53</v>
      </c>
      <c r="F21" s="7"/>
      <c r="G21" s="27">
        <f t="shared" si="0"/>
        <v>31</v>
      </c>
      <c r="H21" s="27"/>
      <c r="I21" s="18"/>
      <c r="J21" s="87">
        <v>31</v>
      </c>
      <c r="K21" s="19"/>
      <c r="L21" s="19"/>
      <c r="M21" s="19"/>
      <c r="N21" s="19"/>
      <c r="O21" s="19"/>
      <c r="P21" s="19"/>
      <c r="Q21" s="19"/>
      <c r="R21" s="19"/>
      <c r="S21" s="19"/>
      <c r="T21" s="19"/>
      <c r="U21" s="19"/>
    </row>
    <row r="22" spans="1:21" s="3" customFormat="1" ht="15.75">
      <c r="A22" s="6" t="s">
        <v>273</v>
      </c>
      <c r="B22" s="6" t="s">
        <v>274</v>
      </c>
      <c r="C22" s="5">
        <v>2001</v>
      </c>
      <c r="D22" s="6" t="s">
        <v>259</v>
      </c>
      <c r="E22" s="8" t="s">
        <v>53</v>
      </c>
      <c r="F22" s="7"/>
      <c r="G22" s="27">
        <f t="shared" si="0"/>
        <v>31</v>
      </c>
      <c r="H22" s="27"/>
      <c r="I22" s="18"/>
      <c r="J22" s="18"/>
      <c r="K22" s="19"/>
      <c r="L22" s="19">
        <v>31</v>
      </c>
      <c r="M22" s="19"/>
      <c r="N22" s="19"/>
      <c r="O22" s="19"/>
      <c r="P22" s="19"/>
      <c r="Q22" s="19"/>
      <c r="R22" s="19"/>
      <c r="S22" s="19"/>
      <c r="T22" s="19"/>
      <c r="U22" s="19"/>
    </row>
    <row r="23" spans="1:21" ht="15.75">
      <c r="A23" s="57" t="s">
        <v>208</v>
      </c>
      <c r="B23" s="28" t="s">
        <v>207</v>
      </c>
      <c r="C23" s="29">
        <v>2000</v>
      </c>
      <c r="D23" s="6" t="s">
        <v>259</v>
      </c>
      <c r="E23" s="8" t="s">
        <v>54</v>
      </c>
      <c r="F23" s="18"/>
      <c r="G23" s="27">
        <f t="shared" si="0"/>
        <v>85</v>
      </c>
      <c r="H23" s="18"/>
      <c r="I23" s="45"/>
      <c r="J23" s="18">
        <v>40</v>
      </c>
      <c r="K23" s="19"/>
      <c r="L23" s="19">
        <v>45</v>
      </c>
      <c r="M23" s="19"/>
      <c r="N23" s="19"/>
      <c r="O23" s="19"/>
      <c r="P23" s="19"/>
      <c r="Q23" s="19"/>
      <c r="R23" s="19"/>
      <c r="S23" s="19"/>
      <c r="T23" s="19"/>
      <c r="U23" s="19"/>
    </row>
    <row r="24" spans="1:22" ht="15.75">
      <c r="A24" s="88"/>
      <c r="B24" s="82"/>
      <c r="C24" s="83"/>
      <c r="D24" s="3"/>
      <c r="E24" s="77"/>
      <c r="F24" s="84"/>
      <c r="G24" s="86"/>
      <c r="H24" s="18"/>
      <c r="I24" s="18">
        <f aca="true" t="shared" si="1" ref="I24:U24">SUM(I4:I23)</f>
        <v>0</v>
      </c>
      <c r="J24" s="18">
        <f t="shared" si="1"/>
        <v>256</v>
      </c>
      <c r="K24" s="18">
        <f t="shared" si="1"/>
        <v>0</v>
      </c>
      <c r="L24" s="18">
        <f t="shared" si="1"/>
        <v>292</v>
      </c>
      <c r="M24" s="18">
        <f t="shared" si="1"/>
        <v>283</v>
      </c>
      <c r="N24" s="18">
        <f t="shared" si="1"/>
        <v>0</v>
      </c>
      <c r="O24" s="18">
        <f t="shared" si="1"/>
        <v>167</v>
      </c>
      <c r="P24" s="18">
        <f t="shared" si="1"/>
        <v>110</v>
      </c>
      <c r="Q24" s="18">
        <f t="shared" si="1"/>
        <v>0</v>
      </c>
      <c r="R24" s="18">
        <f t="shared" si="1"/>
        <v>120</v>
      </c>
      <c r="S24" s="18">
        <f t="shared" si="1"/>
        <v>40</v>
      </c>
      <c r="T24" s="18">
        <f t="shared" si="1"/>
        <v>45</v>
      </c>
      <c r="U24" s="18">
        <f t="shared" si="1"/>
        <v>104</v>
      </c>
      <c r="V24" s="18">
        <f>SUM(I24:U24)</f>
        <v>1417</v>
      </c>
    </row>
    <row r="25" spans="8:22" ht="15.75">
      <c r="H25" s="18"/>
      <c r="I25" s="18"/>
      <c r="J25" s="18">
        <f>J23+J18+J19+J20+J10</f>
        <v>185</v>
      </c>
      <c r="K25" s="18"/>
      <c r="L25" s="18">
        <f>L23+L4+L19+L20+L22</f>
        <v>187</v>
      </c>
      <c r="M25" s="18">
        <f>M4+M13+M11+M17+M10</f>
        <v>210</v>
      </c>
      <c r="N25" s="18"/>
      <c r="O25" s="18">
        <f>O17+O16+O10+O8+O15</f>
        <v>150</v>
      </c>
      <c r="P25" s="18">
        <f>P17+P10+P8+P15+P14</f>
        <v>103</v>
      </c>
      <c r="Q25" s="18"/>
      <c r="R25" s="18">
        <f>R11+R10</f>
        <v>120</v>
      </c>
      <c r="S25" s="18">
        <f>S10+S15+S12</f>
        <v>40</v>
      </c>
      <c r="T25" s="18">
        <v>45</v>
      </c>
      <c r="U25" s="18">
        <f>U24</f>
        <v>104</v>
      </c>
      <c r="V25" s="18">
        <f>SUM(I25:U25)</f>
        <v>1144</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R32"/>
  <sheetViews>
    <sheetView zoomScale="70" zoomScaleNormal="70" zoomScalePageLayoutView="0" workbookViewId="0" topLeftCell="A1">
      <selection activeCell="AB12" sqref="AB12"/>
    </sheetView>
  </sheetViews>
  <sheetFormatPr defaultColWidth="9.140625" defaultRowHeight="12.75"/>
  <cols>
    <col min="1" max="1" width="12.7109375" style="0" bestFit="1" customWidth="1"/>
    <col min="2" max="2" width="15.421875" style="0" bestFit="1" customWidth="1"/>
    <col min="3" max="3" width="6.28125" style="0" bestFit="1" customWidth="1"/>
    <col min="4" max="4" width="30.28125" style="0" bestFit="1" customWidth="1"/>
    <col min="5" max="5" width="9.28125" style="0" bestFit="1" customWidth="1"/>
    <col min="6" max="6" width="8.421875" style="0" bestFit="1" customWidth="1"/>
    <col min="7" max="7" width="6.8515625" style="0" bestFit="1" customWidth="1"/>
    <col min="8" max="8" width="5.7109375" style="0" bestFit="1" customWidth="1"/>
    <col min="9" max="10" width="4.140625" style="0" bestFit="1" customWidth="1"/>
    <col min="11" max="11" width="5.00390625" style="0" bestFit="1" customWidth="1"/>
    <col min="12" max="12" width="4.00390625" style="0" bestFit="1" customWidth="1"/>
    <col min="13" max="13" width="4.140625" style="0" bestFit="1" customWidth="1"/>
    <col min="14" max="14" width="3.140625" style="0" bestFit="1" customWidth="1"/>
    <col min="15" max="19" width="4.140625" style="0" bestFit="1" customWidth="1"/>
    <col min="20" max="20" width="4.7109375" style="0" bestFit="1" customWidth="1"/>
    <col min="21" max="21" width="4.0039062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165</v>
      </c>
      <c r="B4" s="28" t="s">
        <v>164</v>
      </c>
      <c r="C4" s="29">
        <v>2005</v>
      </c>
      <c r="D4" s="31" t="s">
        <v>25</v>
      </c>
      <c r="E4" s="8" t="s">
        <v>46</v>
      </c>
      <c r="F4" s="52">
        <v>77</v>
      </c>
      <c r="G4" s="43">
        <v>77</v>
      </c>
      <c r="H4" s="36"/>
      <c r="I4" s="42">
        <v>40</v>
      </c>
      <c r="J4" s="22">
        <v>37</v>
      </c>
      <c r="K4" s="21"/>
      <c r="L4" s="63"/>
      <c r="M4" s="21"/>
      <c r="N4" s="31"/>
      <c r="O4" s="31"/>
      <c r="P4" s="21"/>
      <c r="Q4" s="21"/>
      <c r="R4" s="21"/>
      <c r="S4" s="21"/>
      <c r="T4" s="21"/>
      <c r="U4" s="21"/>
    </row>
    <row r="5" spans="1:21" ht="15.75">
      <c r="A5" s="59" t="s">
        <v>173</v>
      </c>
      <c r="B5" s="28" t="s">
        <v>172</v>
      </c>
      <c r="C5" s="29">
        <v>2006</v>
      </c>
      <c r="D5" s="31" t="s">
        <v>25</v>
      </c>
      <c r="E5" s="8" t="s">
        <v>46</v>
      </c>
      <c r="F5" s="52">
        <v>15</v>
      </c>
      <c r="G5" s="20">
        <v>15</v>
      </c>
      <c r="H5" s="7"/>
      <c r="I5" s="42">
        <v>15</v>
      </c>
      <c r="J5" s="54"/>
      <c r="K5" s="55"/>
      <c r="L5" s="19"/>
      <c r="M5" s="55"/>
      <c r="N5" s="55"/>
      <c r="O5" s="55"/>
      <c r="P5" s="55"/>
      <c r="Q5" s="55"/>
      <c r="R5" s="55"/>
      <c r="S5" s="55"/>
      <c r="T5" s="55"/>
      <c r="U5" s="55"/>
    </row>
    <row r="6" spans="1:21" ht="15.75">
      <c r="A6" s="6" t="s">
        <v>146</v>
      </c>
      <c r="B6" s="32" t="s">
        <v>145</v>
      </c>
      <c r="C6" s="29">
        <v>2003</v>
      </c>
      <c r="D6" s="31" t="s">
        <v>25</v>
      </c>
      <c r="E6" s="8" t="s">
        <v>47</v>
      </c>
      <c r="F6" s="53">
        <v>210</v>
      </c>
      <c r="G6" s="27">
        <v>241</v>
      </c>
      <c r="H6" s="35"/>
      <c r="I6" s="42">
        <v>37</v>
      </c>
      <c r="J6" s="18">
        <v>34</v>
      </c>
      <c r="K6" s="18"/>
      <c r="L6" s="18"/>
      <c r="M6" s="18">
        <v>31</v>
      </c>
      <c r="N6" s="18"/>
      <c r="O6" s="18"/>
      <c r="P6" s="18">
        <v>31</v>
      </c>
      <c r="Q6" s="18"/>
      <c r="R6" s="18">
        <v>31</v>
      </c>
      <c r="S6" s="18">
        <v>37</v>
      </c>
      <c r="T6" s="18">
        <v>40</v>
      </c>
      <c r="U6" s="18">
        <v>50</v>
      </c>
    </row>
    <row r="7" spans="1:21" ht="15.75">
      <c r="A7" s="6" t="s">
        <v>148</v>
      </c>
      <c r="B7" s="32" t="s">
        <v>147</v>
      </c>
      <c r="C7" s="29">
        <v>2003</v>
      </c>
      <c r="D7" s="31" t="s">
        <v>25</v>
      </c>
      <c r="E7" s="8" t="s">
        <v>47</v>
      </c>
      <c r="F7" s="53">
        <v>25</v>
      </c>
      <c r="G7" s="7">
        <v>25</v>
      </c>
      <c r="H7" s="18"/>
      <c r="I7" s="42">
        <v>25</v>
      </c>
      <c r="J7" s="18"/>
      <c r="K7" s="18"/>
      <c r="L7" s="18"/>
      <c r="M7" s="18"/>
      <c r="N7" s="18"/>
      <c r="O7" s="18"/>
      <c r="P7" s="18"/>
      <c r="Q7" s="18"/>
      <c r="R7" s="18"/>
      <c r="S7" s="18"/>
      <c r="T7" s="18"/>
      <c r="U7" s="18"/>
    </row>
    <row r="8" spans="1:21" ht="15.75">
      <c r="A8" s="6" t="s">
        <v>150</v>
      </c>
      <c r="B8" s="32" t="s">
        <v>149</v>
      </c>
      <c r="C8" s="29">
        <v>2003</v>
      </c>
      <c r="D8" s="31" t="s">
        <v>25</v>
      </c>
      <c r="E8" s="8" t="s">
        <v>47</v>
      </c>
      <c r="F8" s="53">
        <v>22</v>
      </c>
      <c r="G8" s="7">
        <v>22</v>
      </c>
      <c r="H8" s="18"/>
      <c r="I8" s="42">
        <v>22</v>
      </c>
      <c r="J8" s="18"/>
      <c r="K8" s="18"/>
      <c r="L8" s="18"/>
      <c r="M8" s="18"/>
      <c r="N8" s="18"/>
      <c r="O8" s="18"/>
      <c r="P8" s="18"/>
      <c r="Q8" s="18"/>
      <c r="R8" s="18"/>
      <c r="S8" s="18"/>
      <c r="T8" s="18"/>
      <c r="U8" s="18"/>
    </row>
    <row r="9" spans="1:21" ht="15.75">
      <c r="A9" s="6" t="s">
        <v>151</v>
      </c>
      <c r="B9" s="32" t="s">
        <v>147</v>
      </c>
      <c r="C9" s="29">
        <v>2003</v>
      </c>
      <c r="D9" s="31" t="s">
        <v>25</v>
      </c>
      <c r="E9" s="8" t="s">
        <v>47</v>
      </c>
      <c r="F9" s="53">
        <v>18</v>
      </c>
      <c r="G9" s="7">
        <v>18</v>
      </c>
      <c r="H9" s="18"/>
      <c r="I9" s="42">
        <v>18</v>
      </c>
      <c r="J9" s="18"/>
      <c r="K9" s="18"/>
      <c r="L9" s="18"/>
      <c r="M9" s="18"/>
      <c r="N9" s="18"/>
      <c r="O9" s="18"/>
      <c r="P9" s="18"/>
      <c r="Q9" s="18"/>
      <c r="R9" s="18"/>
      <c r="S9" s="18"/>
      <c r="T9" s="18"/>
      <c r="U9" s="18"/>
    </row>
    <row r="10" spans="1:21" ht="15.75">
      <c r="A10" s="6" t="s">
        <v>150</v>
      </c>
      <c r="B10" s="32" t="s">
        <v>152</v>
      </c>
      <c r="C10" s="29">
        <v>2003</v>
      </c>
      <c r="D10" s="31" t="s">
        <v>25</v>
      </c>
      <c r="E10" s="8" t="s">
        <v>47</v>
      </c>
      <c r="F10" s="53">
        <v>16</v>
      </c>
      <c r="G10" s="7">
        <v>16</v>
      </c>
      <c r="H10" s="18"/>
      <c r="I10" s="42">
        <v>16</v>
      </c>
      <c r="J10" s="18"/>
      <c r="K10" s="18"/>
      <c r="L10" s="18"/>
      <c r="M10" s="18"/>
      <c r="N10" s="18"/>
      <c r="O10" s="18"/>
      <c r="P10" s="18"/>
      <c r="Q10" s="18"/>
      <c r="R10" s="18"/>
      <c r="S10" s="18"/>
      <c r="T10" s="18"/>
      <c r="U10" s="18"/>
    </row>
    <row r="11" spans="1:21" ht="15.75">
      <c r="A11" s="6" t="s">
        <v>204</v>
      </c>
      <c r="B11" s="31" t="s">
        <v>203</v>
      </c>
      <c r="C11" s="29">
        <v>2000</v>
      </c>
      <c r="D11" s="31" t="s">
        <v>175</v>
      </c>
      <c r="E11" s="51" t="s">
        <v>49</v>
      </c>
      <c r="F11" s="7">
        <v>184</v>
      </c>
      <c r="G11" s="27">
        <v>184</v>
      </c>
      <c r="H11" s="7"/>
      <c r="I11" s="5"/>
      <c r="J11" s="29">
        <v>37</v>
      </c>
      <c r="K11" s="18"/>
      <c r="L11" s="6"/>
      <c r="M11" s="6">
        <v>34</v>
      </c>
      <c r="N11" s="6"/>
      <c r="O11" s="6"/>
      <c r="P11" s="6">
        <v>28</v>
      </c>
      <c r="Q11" s="6">
        <v>40</v>
      </c>
      <c r="R11" s="6"/>
      <c r="S11" s="6"/>
      <c r="T11" s="6">
        <v>45</v>
      </c>
      <c r="U11" s="6">
        <v>11</v>
      </c>
    </row>
    <row r="12" spans="1:21" ht="15.75">
      <c r="A12" s="28" t="s">
        <v>114</v>
      </c>
      <c r="B12" s="28" t="s">
        <v>113</v>
      </c>
      <c r="C12" s="29">
        <v>1999</v>
      </c>
      <c r="D12" s="31" t="s">
        <v>25</v>
      </c>
      <c r="E12" s="51" t="s">
        <v>49</v>
      </c>
      <c r="F12" s="27">
        <v>111</v>
      </c>
      <c r="G12" s="27">
        <v>111</v>
      </c>
      <c r="H12" s="18"/>
      <c r="I12" s="42">
        <v>40</v>
      </c>
      <c r="J12" s="18">
        <v>31</v>
      </c>
      <c r="K12" s="18"/>
      <c r="L12" s="19"/>
      <c r="M12" s="19"/>
      <c r="N12" s="19"/>
      <c r="O12" s="19"/>
      <c r="P12" s="19">
        <v>40</v>
      </c>
      <c r="Q12" s="19"/>
      <c r="R12" s="19"/>
      <c r="S12" s="19"/>
      <c r="T12" s="19"/>
      <c r="U12" s="19">
        <v>18</v>
      </c>
    </row>
    <row r="13" spans="1:21" ht="15.75">
      <c r="A13" s="6" t="s">
        <v>327</v>
      </c>
      <c r="B13" s="6" t="s">
        <v>40</v>
      </c>
      <c r="C13" s="5">
        <v>1999</v>
      </c>
      <c r="D13" s="19" t="s">
        <v>175</v>
      </c>
      <c r="E13" s="51" t="s">
        <v>49</v>
      </c>
      <c r="F13" s="27">
        <v>74</v>
      </c>
      <c r="G13" s="27">
        <v>74</v>
      </c>
      <c r="H13" s="7"/>
      <c r="I13" s="5"/>
      <c r="J13" s="5"/>
      <c r="K13" s="6"/>
      <c r="L13" s="6"/>
      <c r="M13" s="6"/>
      <c r="N13" s="6"/>
      <c r="O13" s="6"/>
      <c r="P13" s="6"/>
      <c r="Q13" s="6"/>
      <c r="R13" s="6">
        <v>37</v>
      </c>
      <c r="S13" s="6"/>
      <c r="T13" s="6">
        <v>37</v>
      </c>
      <c r="U13" s="6">
        <v>9</v>
      </c>
    </row>
    <row r="14" spans="1:21" ht="15.75">
      <c r="A14" s="6" t="s">
        <v>7</v>
      </c>
      <c r="B14" s="6" t="s">
        <v>41</v>
      </c>
      <c r="C14" s="5">
        <v>1997</v>
      </c>
      <c r="D14" s="6" t="s">
        <v>25</v>
      </c>
      <c r="E14" s="51" t="s">
        <v>50</v>
      </c>
      <c r="F14" s="27">
        <v>345</v>
      </c>
      <c r="G14" s="27">
        <v>390</v>
      </c>
      <c r="H14" s="27"/>
      <c r="I14" s="42">
        <v>45</v>
      </c>
      <c r="J14" s="29">
        <v>45</v>
      </c>
      <c r="K14" s="18"/>
      <c r="L14" s="19"/>
      <c r="M14" s="18">
        <v>75</v>
      </c>
      <c r="N14" s="19"/>
      <c r="O14" s="19">
        <v>80</v>
      </c>
      <c r="P14" s="19">
        <v>50</v>
      </c>
      <c r="Q14" s="19"/>
      <c r="R14" s="19">
        <v>50</v>
      </c>
      <c r="S14" s="19">
        <v>45</v>
      </c>
      <c r="T14" s="19"/>
      <c r="U14" s="19">
        <v>50</v>
      </c>
    </row>
    <row r="15" spans="1:21" ht="15.75">
      <c r="A15" s="6" t="s">
        <v>328</v>
      </c>
      <c r="B15" s="6" t="s">
        <v>329</v>
      </c>
      <c r="C15" s="5">
        <v>1997</v>
      </c>
      <c r="D15" s="6" t="s">
        <v>25</v>
      </c>
      <c r="E15" s="51" t="s">
        <v>50</v>
      </c>
      <c r="F15" s="27">
        <v>211</v>
      </c>
      <c r="G15" s="27">
        <v>211</v>
      </c>
      <c r="H15" s="27"/>
      <c r="I15" s="42"/>
      <c r="J15" s="19"/>
      <c r="K15" s="18"/>
      <c r="L15" s="19"/>
      <c r="M15" s="18"/>
      <c r="N15" s="19"/>
      <c r="O15" s="19">
        <v>37</v>
      </c>
      <c r="P15" s="19">
        <v>45</v>
      </c>
      <c r="Q15" s="19"/>
      <c r="R15" s="19">
        <v>45</v>
      </c>
      <c r="S15" s="19">
        <v>34</v>
      </c>
      <c r="T15" s="19">
        <v>50</v>
      </c>
      <c r="U15" s="19"/>
    </row>
    <row r="16" spans="1:21" ht="15.75">
      <c r="A16" s="6" t="s">
        <v>70</v>
      </c>
      <c r="B16" s="6" t="s">
        <v>42</v>
      </c>
      <c r="C16" s="5">
        <v>1997</v>
      </c>
      <c r="D16" s="6" t="s">
        <v>25</v>
      </c>
      <c r="E16" s="51" t="s">
        <v>50</v>
      </c>
      <c r="F16" s="27">
        <v>195</v>
      </c>
      <c r="G16" s="27">
        <v>195</v>
      </c>
      <c r="H16" s="27"/>
      <c r="I16" s="42">
        <v>50</v>
      </c>
      <c r="J16" s="29">
        <v>50</v>
      </c>
      <c r="K16" s="18"/>
      <c r="L16" s="19"/>
      <c r="M16" s="18">
        <v>58</v>
      </c>
      <c r="N16" s="19"/>
      <c r="O16" s="19"/>
      <c r="P16" s="19"/>
      <c r="Q16" s="19"/>
      <c r="R16" s="19"/>
      <c r="S16" s="19">
        <v>37</v>
      </c>
      <c r="T16" s="19"/>
      <c r="U16" s="19">
        <v>37</v>
      </c>
    </row>
    <row r="17" spans="1:21" ht="15.75">
      <c r="A17" s="6" t="s">
        <v>5</v>
      </c>
      <c r="B17" s="6" t="s">
        <v>28</v>
      </c>
      <c r="C17" s="5">
        <v>1996</v>
      </c>
      <c r="D17" s="6" t="s">
        <v>25</v>
      </c>
      <c r="E17" s="8" t="s">
        <v>43</v>
      </c>
      <c r="F17" s="27">
        <f>T17+R17+O17+M17+J17+P17</f>
        <v>480</v>
      </c>
      <c r="G17" s="27">
        <f>SUM(H17:U17)</f>
        <v>530</v>
      </c>
      <c r="H17" s="18"/>
      <c r="I17" s="5">
        <v>50</v>
      </c>
      <c r="J17" s="18">
        <v>90</v>
      </c>
      <c r="K17" s="19"/>
      <c r="L17" s="19"/>
      <c r="M17" s="18">
        <v>85</v>
      </c>
      <c r="N17" s="19"/>
      <c r="O17" s="19">
        <v>85</v>
      </c>
      <c r="P17" s="19">
        <v>50</v>
      </c>
      <c r="Q17" s="19"/>
      <c r="R17" s="19">
        <v>85</v>
      </c>
      <c r="S17" s="19"/>
      <c r="T17" s="19">
        <v>85</v>
      </c>
      <c r="U17" s="19"/>
    </row>
    <row r="18" spans="1:21" ht="15.75">
      <c r="A18" s="56" t="s">
        <v>179</v>
      </c>
      <c r="B18" s="56" t="s">
        <v>178</v>
      </c>
      <c r="C18" s="18">
        <v>1987</v>
      </c>
      <c r="D18" s="19" t="s">
        <v>175</v>
      </c>
      <c r="E18" s="51" t="s">
        <v>22</v>
      </c>
      <c r="F18" s="27">
        <v>510</v>
      </c>
      <c r="G18" s="27">
        <v>626</v>
      </c>
      <c r="H18" s="64"/>
      <c r="I18" s="64"/>
      <c r="J18" s="18">
        <v>80</v>
      </c>
      <c r="K18" s="18">
        <v>100</v>
      </c>
      <c r="L18" s="18"/>
      <c r="M18" s="18">
        <v>80</v>
      </c>
      <c r="N18" s="18"/>
      <c r="O18" s="18">
        <v>56</v>
      </c>
      <c r="P18" s="18"/>
      <c r="Q18" s="18">
        <v>60</v>
      </c>
      <c r="R18" s="18">
        <v>70</v>
      </c>
      <c r="S18" s="18">
        <v>80</v>
      </c>
      <c r="T18" s="18">
        <v>100</v>
      </c>
      <c r="U18" s="18">
        <v>52</v>
      </c>
    </row>
    <row r="19" spans="1:21" ht="15.75">
      <c r="A19" s="56" t="s">
        <v>68</v>
      </c>
      <c r="B19" s="56" t="s">
        <v>67</v>
      </c>
      <c r="C19" s="18">
        <v>1987</v>
      </c>
      <c r="D19" s="19" t="s">
        <v>25</v>
      </c>
      <c r="E19" s="51" t="s">
        <v>22</v>
      </c>
      <c r="F19" s="27">
        <v>354</v>
      </c>
      <c r="G19" s="27">
        <v>354</v>
      </c>
      <c r="H19" s="64"/>
      <c r="I19" s="64">
        <v>80</v>
      </c>
      <c r="J19" s="18"/>
      <c r="K19" s="18"/>
      <c r="L19" s="18">
        <v>80</v>
      </c>
      <c r="M19" s="18">
        <v>54</v>
      </c>
      <c r="N19" s="18"/>
      <c r="O19" s="18">
        <v>70</v>
      </c>
      <c r="P19" s="18"/>
      <c r="Q19" s="18"/>
      <c r="R19" s="18"/>
      <c r="S19" s="18"/>
      <c r="T19" s="18">
        <v>70</v>
      </c>
      <c r="U19" s="18"/>
    </row>
    <row r="20" spans="1:21" ht="15.75">
      <c r="A20" s="56" t="s">
        <v>177</v>
      </c>
      <c r="B20" s="56" t="s">
        <v>176</v>
      </c>
      <c r="C20" s="18">
        <v>1979</v>
      </c>
      <c r="D20" s="19" t="s">
        <v>175</v>
      </c>
      <c r="E20" s="51" t="s">
        <v>22</v>
      </c>
      <c r="F20" s="27">
        <v>320</v>
      </c>
      <c r="G20" s="27">
        <v>320</v>
      </c>
      <c r="H20" s="64"/>
      <c r="I20" s="64"/>
      <c r="J20" s="18">
        <v>85</v>
      </c>
      <c r="K20" s="18"/>
      <c r="L20" s="18"/>
      <c r="M20" s="18"/>
      <c r="N20" s="18"/>
      <c r="O20" s="18">
        <v>75</v>
      </c>
      <c r="P20" s="18">
        <v>85</v>
      </c>
      <c r="Q20" s="18"/>
      <c r="R20" s="18">
        <v>75</v>
      </c>
      <c r="S20" s="18"/>
      <c r="T20" s="18"/>
      <c r="U20" s="18"/>
    </row>
    <row r="21" spans="1:21" ht="15.75">
      <c r="A21" s="56" t="s">
        <v>183</v>
      </c>
      <c r="B21" s="56" t="s">
        <v>248</v>
      </c>
      <c r="C21" s="18">
        <v>1987</v>
      </c>
      <c r="D21" s="19" t="s">
        <v>175</v>
      </c>
      <c r="E21" s="51" t="s">
        <v>22</v>
      </c>
      <c r="F21" s="27">
        <v>70</v>
      </c>
      <c r="G21" s="27">
        <v>70</v>
      </c>
      <c r="H21" s="64"/>
      <c r="I21" s="64"/>
      <c r="J21" s="18"/>
      <c r="K21" s="18"/>
      <c r="L21" s="18"/>
      <c r="M21" s="18">
        <v>70</v>
      </c>
      <c r="N21" s="18"/>
      <c r="O21" s="18"/>
      <c r="P21" s="18"/>
      <c r="Q21" s="18"/>
      <c r="R21" s="18"/>
      <c r="S21" s="18"/>
      <c r="T21" s="18"/>
      <c r="U21" s="18"/>
    </row>
    <row r="22" spans="1:21" ht="15.75">
      <c r="A22" s="56" t="s">
        <v>185</v>
      </c>
      <c r="B22" s="56" t="s">
        <v>184</v>
      </c>
      <c r="C22" s="18">
        <v>1991</v>
      </c>
      <c r="D22" s="19" t="s">
        <v>175</v>
      </c>
      <c r="E22" s="51" t="s">
        <v>22</v>
      </c>
      <c r="F22" s="27">
        <v>40</v>
      </c>
      <c r="G22" s="27">
        <v>40</v>
      </c>
      <c r="H22" s="64"/>
      <c r="I22" s="64"/>
      <c r="J22" s="18">
        <v>40</v>
      </c>
      <c r="K22" s="18"/>
      <c r="L22" s="18"/>
      <c r="M22" s="18"/>
      <c r="N22" s="18"/>
      <c r="O22" s="18"/>
      <c r="P22" s="18"/>
      <c r="Q22" s="18"/>
      <c r="R22" s="18"/>
      <c r="S22" s="18"/>
      <c r="T22" s="18"/>
      <c r="U22" s="18"/>
    </row>
    <row r="23" spans="1:21" ht="15.75">
      <c r="A23" s="6" t="s">
        <v>194</v>
      </c>
      <c r="B23" s="31" t="s">
        <v>193</v>
      </c>
      <c r="C23" s="29">
        <v>1963</v>
      </c>
      <c r="D23" s="31" t="s">
        <v>175</v>
      </c>
      <c r="E23" s="8" t="s">
        <v>10</v>
      </c>
      <c r="F23" s="27">
        <v>340</v>
      </c>
      <c r="G23" s="27">
        <v>390</v>
      </c>
      <c r="H23" s="7"/>
      <c r="I23" s="5"/>
      <c r="J23" s="5">
        <v>50</v>
      </c>
      <c r="K23" s="42"/>
      <c r="L23" s="5"/>
      <c r="M23" s="5">
        <v>56</v>
      </c>
      <c r="N23" s="5"/>
      <c r="O23" s="5">
        <v>50</v>
      </c>
      <c r="P23" s="5">
        <v>70</v>
      </c>
      <c r="Q23" s="5">
        <v>50</v>
      </c>
      <c r="R23" s="5">
        <v>60</v>
      </c>
      <c r="S23" s="5">
        <v>54</v>
      </c>
      <c r="T23" s="5"/>
      <c r="U23" s="5">
        <v>65</v>
      </c>
    </row>
    <row r="24" spans="1:21" ht="15.75">
      <c r="A24" s="6" t="s">
        <v>183</v>
      </c>
      <c r="B24" s="31" t="s">
        <v>182</v>
      </c>
      <c r="C24" s="29">
        <v>1958</v>
      </c>
      <c r="D24" s="31" t="s">
        <v>175</v>
      </c>
      <c r="E24" s="8" t="s">
        <v>10</v>
      </c>
      <c r="F24" s="27">
        <v>183</v>
      </c>
      <c r="G24" s="27">
        <v>183</v>
      </c>
      <c r="H24" s="7"/>
      <c r="I24" s="5"/>
      <c r="J24" s="5">
        <v>65</v>
      </c>
      <c r="K24" s="42"/>
      <c r="L24" s="5"/>
      <c r="M24" s="5"/>
      <c r="N24" s="5"/>
      <c r="O24" s="5">
        <v>58</v>
      </c>
      <c r="P24" s="5"/>
      <c r="Q24" s="5"/>
      <c r="R24" s="5"/>
      <c r="S24" s="5">
        <v>60</v>
      </c>
      <c r="T24" s="5"/>
      <c r="U24" s="5"/>
    </row>
    <row r="25" spans="1:21" ht="15.75">
      <c r="A25" s="6" t="s">
        <v>161</v>
      </c>
      <c r="B25" s="28" t="s">
        <v>160</v>
      </c>
      <c r="C25" s="29">
        <v>2005</v>
      </c>
      <c r="D25" s="31" t="s">
        <v>25</v>
      </c>
      <c r="E25" s="8" t="s">
        <v>51</v>
      </c>
      <c r="F25" s="43">
        <f aca="true" t="shared" si="0" ref="F25:F30">SUM(H25:U25)</f>
        <v>31</v>
      </c>
      <c r="G25" s="43">
        <f aca="true" t="shared" si="1" ref="G25:G30">SUM(H25:U25)</f>
        <v>31</v>
      </c>
      <c r="H25" s="44"/>
      <c r="I25" s="42">
        <v>31</v>
      </c>
      <c r="J25" s="21"/>
      <c r="K25" s="21"/>
      <c r="L25" s="21"/>
      <c r="M25" s="21"/>
      <c r="N25" s="31"/>
      <c r="O25" s="31"/>
      <c r="P25" s="21"/>
      <c r="Q25" s="21"/>
      <c r="R25" s="21"/>
      <c r="S25" s="21"/>
      <c r="T25" s="21"/>
      <c r="U25" s="21"/>
    </row>
    <row r="26" spans="1:21" ht="15.75">
      <c r="A26" s="6" t="s">
        <v>140</v>
      </c>
      <c r="B26" s="28" t="s">
        <v>139</v>
      </c>
      <c r="C26" s="29">
        <v>2003</v>
      </c>
      <c r="D26" s="31" t="s">
        <v>25</v>
      </c>
      <c r="E26" s="8" t="s">
        <v>52</v>
      </c>
      <c r="F26" s="7">
        <f t="shared" si="0"/>
        <v>34</v>
      </c>
      <c r="G26" s="7">
        <f t="shared" si="1"/>
        <v>34</v>
      </c>
      <c r="H26" s="18"/>
      <c r="I26" s="42">
        <v>34</v>
      </c>
      <c r="J26" s="18"/>
      <c r="K26" s="18"/>
      <c r="L26" s="18"/>
      <c r="M26" s="18"/>
      <c r="N26" s="18"/>
      <c r="O26" s="18"/>
      <c r="P26" s="18"/>
      <c r="Q26" s="18"/>
      <c r="R26" s="18"/>
      <c r="S26" s="18"/>
      <c r="T26" s="18"/>
      <c r="U26" s="18"/>
    </row>
    <row r="27" spans="1:21" ht="15.75">
      <c r="A27" s="28" t="s">
        <v>336</v>
      </c>
      <c r="B27" s="28" t="s">
        <v>110</v>
      </c>
      <c r="C27" s="5">
        <v>1999</v>
      </c>
      <c r="D27" s="31" t="s">
        <v>25</v>
      </c>
      <c r="E27" s="8" t="s">
        <v>54</v>
      </c>
      <c r="F27" s="27">
        <f t="shared" si="0"/>
        <v>250</v>
      </c>
      <c r="G27" s="27">
        <f t="shared" si="1"/>
        <v>250</v>
      </c>
      <c r="H27" s="18"/>
      <c r="I27" s="42">
        <v>37</v>
      </c>
      <c r="J27" s="18">
        <v>34</v>
      </c>
      <c r="K27" s="19"/>
      <c r="L27" s="19"/>
      <c r="M27" s="19">
        <v>54</v>
      </c>
      <c r="N27" s="19"/>
      <c r="O27" s="19"/>
      <c r="P27" s="19">
        <v>40</v>
      </c>
      <c r="Q27" s="19"/>
      <c r="R27" s="19">
        <v>45</v>
      </c>
      <c r="S27" s="19"/>
      <c r="T27" s="19">
        <v>40</v>
      </c>
      <c r="U27" s="19"/>
    </row>
    <row r="28" spans="1:21" ht="15.75">
      <c r="A28" s="28" t="s">
        <v>335</v>
      </c>
      <c r="B28" s="57" t="s">
        <v>111</v>
      </c>
      <c r="C28" s="5">
        <v>1999</v>
      </c>
      <c r="D28" s="31" t="s">
        <v>25</v>
      </c>
      <c r="E28" s="8" t="s">
        <v>54</v>
      </c>
      <c r="F28" s="27">
        <f t="shared" si="0"/>
        <v>210</v>
      </c>
      <c r="G28" s="27">
        <f t="shared" si="1"/>
        <v>210</v>
      </c>
      <c r="H28" s="18"/>
      <c r="I28" s="42">
        <v>40</v>
      </c>
      <c r="J28" s="18">
        <v>37</v>
      </c>
      <c r="K28" s="19"/>
      <c r="L28" s="19"/>
      <c r="M28" s="19">
        <v>56</v>
      </c>
      <c r="N28" s="19"/>
      <c r="O28" s="19"/>
      <c r="P28" s="19">
        <v>37</v>
      </c>
      <c r="Q28" s="19"/>
      <c r="R28" s="19">
        <v>40</v>
      </c>
      <c r="S28" s="19"/>
      <c r="T28" s="19"/>
      <c r="U28" s="19"/>
    </row>
    <row r="29" spans="1:21" ht="15.75">
      <c r="A29" s="6" t="s">
        <v>371</v>
      </c>
      <c r="B29" s="6" t="s">
        <v>372</v>
      </c>
      <c r="C29" s="5">
        <v>1951</v>
      </c>
      <c r="D29" s="6" t="s">
        <v>25</v>
      </c>
      <c r="E29" s="8" t="s">
        <v>9</v>
      </c>
      <c r="F29" s="7">
        <f>SUM(H29:U29)</f>
        <v>31</v>
      </c>
      <c r="G29" s="27">
        <f>SUM(H29:U29)</f>
        <v>31</v>
      </c>
      <c r="H29" s="7"/>
      <c r="I29" s="5"/>
      <c r="J29" s="6"/>
      <c r="K29" s="6"/>
      <c r="L29" s="6"/>
      <c r="M29" s="6"/>
      <c r="N29" s="6"/>
      <c r="O29" s="6"/>
      <c r="P29" s="6"/>
      <c r="Q29" s="6"/>
      <c r="R29" s="6"/>
      <c r="S29" s="6"/>
      <c r="T29" s="6"/>
      <c r="U29" s="6">
        <v>31</v>
      </c>
    </row>
    <row r="30" spans="1:21" ht="15.75">
      <c r="A30" s="6" t="s">
        <v>342</v>
      </c>
      <c r="B30" s="6" t="s">
        <v>343</v>
      </c>
      <c r="C30" s="5">
        <v>1991</v>
      </c>
      <c r="D30" s="6" t="s">
        <v>25</v>
      </c>
      <c r="E30" s="8" t="s">
        <v>23</v>
      </c>
      <c r="F30" s="7">
        <f t="shared" si="0"/>
        <v>230</v>
      </c>
      <c r="G30" s="10">
        <f t="shared" si="1"/>
        <v>230</v>
      </c>
      <c r="H30" s="7"/>
      <c r="I30" s="5"/>
      <c r="J30" s="62"/>
      <c r="K30" s="62"/>
      <c r="L30" s="6"/>
      <c r="M30" s="6"/>
      <c r="N30" s="6"/>
      <c r="O30" s="6">
        <v>60</v>
      </c>
      <c r="P30" s="6">
        <v>80</v>
      </c>
      <c r="Q30" s="6"/>
      <c r="R30" s="6">
        <v>90</v>
      </c>
      <c r="S30" s="6"/>
      <c r="T30" s="6"/>
      <c r="U30" s="6"/>
    </row>
    <row r="31" spans="8:22" ht="12.75">
      <c r="H31">
        <f aca="true" t="shared" si="2" ref="H31:U31">SUM(H4:H30)</f>
        <v>0</v>
      </c>
      <c r="I31">
        <f t="shared" si="2"/>
        <v>580</v>
      </c>
      <c r="J31">
        <f t="shared" si="2"/>
        <v>715</v>
      </c>
      <c r="K31">
        <f t="shared" si="2"/>
        <v>100</v>
      </c>
      <c r="L31">
        <f t="shared" si="2"/>
        <v>80</v>
      </c>
      <c r="M31">
        <f t="shared" si="2"/>
        <v>653</v>
      </c>
      <c r="N31">
        <f t="shared" si="2"/>
        <v>0</v>
      </c>
      <c r="O31">
        <f t="shared" si="2"/>
        <v>571</v>
      </c>
      <c r="P31">
        <f t="shared" si="2"/>
        <v>556</v>
      </c>
      <c r="Q31">
        <f t="shared" si="2"/>
        <v>150</v>
      </c>
      <c r="R31">
        <f t="shared" si="2"/>
        <v>628</v>
      </c>
      <c r="S31">
        <f t="shared" si="2"/>
        <v>347</v>
      </c>
      <c r="T31">
        <f t="shared" si="2"/>
        <v>467</v>
      </c>
      <c r="U31" s="65">
        <f t="shared" si="2"/>
        <v>323</v>
      </c>
      <c r="V31">
        <f>SUM(H31:U31)</f>
        <v>5170</v>
      </c>
    </row>
    <row r="32" spans="9:22" ht="12.75">
      <c r="I32">
        <f>I19+I16+I17+I28+I14</f>
        <v>265</v>
      </c>
      <c r="J32">
        <f>J17+J18+J20+J24+J16</f>
        <v>370</v>
      </c>
      <c r="K32">
        <f>K18</f>
        <v>100</v>
      </c>
      <c r="L32">
        <f>L19</f>
        <v>80</v>
      </c>
      <c r="M32">
        <f>M17+M18+M14+M21+M16</f>
        <v>368</v>
      </c>
      <c r="N32">
        <f>N31</f>
        <v>0</v>
      </c>
      <c r="O32">
        <f>O14+O17+O19+O20+O30</f>
        <v>370</v>
      </c>
      <c r="P32">
        <f>P20+P30+P23+P14+P17</f>
        <v>335</v>
      </c>
      <c r="Q32">
        <f>Q23+Q18+Q11</f>
        <v>150</v>
      </c>
      <c r="R32">
        <f>R30+R17+R18+R20+R23</f>
        <v>380</v>
      </c>
      <c r="S32">
        <f>S24+S18+S23+S14+S6</f>
        <v>276</v>
      </c>
      <c r="T32">
        <f>T19+T18+T17+T15+T11</f>
        <v>350</v>
      </c>
      <c r="U32">
        <f>U6+U14+U16+U18+U23</f>
        <v>254</v>
      </c>
      <c r="V32">
        <f>SUM(I32:U32)</f>
        <v>3298</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R22"/>
  <sheetViews>
    <sheetView zoomScale="85" zoomScaleNormal="85" zoomScalePageLayoutView="0" workbookViewId="0" topLeftCell="A1">
      <selection activeCell="AC8" sqref="AC8"/>
    </sheetView>
  </sheetViews>
  <sheetFormatPr defaultColWidth="9.140625" defaultRowHeight="12.75"/>
  <cols>
    <col min="1" max="1" width="11.140625" style="0" bestFit="1" customWidth="1"/>
    <col min="2" max="2" width="13.7109375" style="0" bestFit="1" customWidth="1"/>
    <col min="3" max="3" width="5.57421875" style="0" bestFit="1" customWidth="1"/>
    <col min="4" max="4" width="13.7109375" style="0" bestFit="1" customWidth="1"/>
    <col min="5" max="5" width="9.28125" style="0" bestFit="1" customWidth="1"/>
    <col min="6" max="6" width="8.421875" style="0" bestFit="1" customWidth="1"/>
    <col min="7" max="7" width="6.8515625" style="0" bestFit="1" customWidth="1"/>
    <col min="8" max="8" width="5.7109375" style="0" bestFit="1" customWidth="1"/>
    <col min="9" max="10" width="4.140625" style="0" bestFit="1" customWidth="1"/>
    <col min="11" max="11" width="4.7109375" style="0" bestFit="1" customWidth="1"/>
    <col min="12" max="12" width="3.140625" style="0" bestFit="1" customWidth="1"/>
    <col min="13" max="13" width="4.421875" style="0" bestFit="1" customWidth="1"/>
    <col min="14" max="14" width="3.140625" style="0" bestFit="1" customWidth="1"/>
    <col min="15" max="16" width="4.7109375" style="0" bestFit="1" customWidth="1"/>
    <col min="17" max="21" width="3.140625" style="0" bestFit="1" customWidth="1"/>
  </cols>
  <sheetData>
    <row r="1" spans="1:96" s="4" customFormat="1" ht="68.2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4" customFormat="1" ht="64.5" customHeight="1">
      <c r="A2" s="103"/>
      <c r="B2" s="103"/>
      <c r="C2" s="104"/>
      <c r="D2" s="104"/>
      <c r="E2" s="106"/>
      <c r="F2" s="107"/>
      <c r="G2" s="107"/>
      <c r="H2" s="108"/>
      <c r="I2" s="109"/>
      <c r="J2" s="109"/>
      <c r="K2" s="109"/>
      <c r="L2" s="109"/>
      <c r="M2" s="109"/>
      <c r="N2" s="109"/>
      <c r="O2" s="109"/>
      <c r="P2" s="109"/>
      <c r="Q2" s="109"/>
      <c r="R2" s="109"/>
      <c r="S2" s="109"/>
      <c r="T2" s="109"/>
      <c r="U2" s="109"/>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218</v>
      </c>
      <c r="B4" s="31" t="s">
        <v>217</v>
      </c>
      <c r="C4" s="29">
        <v>2006</v>
      </c>
      <c r="D4" s="31" t="s">
        <v>195</v>
      </c>
      <c r="E4" s="8" t="s">
        <v>46</v>
      </c>
      <c r="F4" s="7"/>
      <c r="G4" s="20">
        <v>56</v>
      </c>
      <c r="H4" s="27"/>
      <c r="I4" s="18"/>
      <c r="J4" s="18">
        <v>28</v>
      </c>
      <c r="K4" s="19"/>
      <c r="L4" s="19"/>
      <c r="M4" s="19">
        <v>28</v>
      </c>
      <c r="N4" s="19"/>
      <c r="O4" s="19"/>
      <c r="P4" s="19"/>
      <c r="Q4" s="19"/>
      <c r="R4" s="19"/>
      <c r="S4" s="19"/>
      <c r="T4" s="19"/>
      <c r="U4" s="19"/>
    </row>
    <row r="5" spans="1:21" ht="15.75">
      <c r="A5" s="6" t="s">
        <v>171</v>
      </c>
      <c r="B5" s="28" t="s">
        <v>168</v>
      </c>
      <c r="C5" s="29">
        <v>2005</v>
      </c>
      <c r="D5" s="31" t="s">
        <v>195</v>
      </c>
      <c r="E5" s="8" t="s">
        <v>46</v>
      </c>
      <c r="F5" s="52"/>
      <c r="G5" s="43">
        <v>37</v>
      </c>
      <c r="H5" s="44"/>
      <c r="I5" s="64">
        <v>25</v>
      </c>
      <c r="J5" s="45">
        <v>12</v>
      </c>
      <c r="K5" s="63"/>
      <c r="L5" s="63"/>
      <c r="M5" s="63"/>
      <c r="N5" s="19"/>
      <c r="O5" s="19"/>
      <c r="P5" s="63"/>
      <c r="Q5" s="63"/>
      <c r="R5" s="63"/>
      <c r="S5" s="63"/>
      <c r="T5" s="63"/>
      <c r="U5" s="63"/>
    </row>
    <row r="6" spans="1:21" ht="15.75">
      <c r="A6" s="6" t="s">
        <v>170</v>
      </c>
      <c r="B6" s="28" t="s">
        <v>169</v>
      </c>
      <c r="C6" s="29">
        <v>2005</v>
      </c>
      <c r="D6" s="31" t="s">
        <v>195</v>
      </c>
      <c r="E6" s="8" t="s">
        <v>46</v>
      </c>
      <c r="F6" s="52"/>
      <c r="G6" s="43">
        <v>28</v>
      </c>
      <c r="H6" s="44"/>
      <c r="I6" s="64">
        <v>28</v>
      </c>
      <c r="J6" s="45"/>
      <c r="K6" s="63"/>
      <c r="L6" s="63"/>
      <c r="M6" s="63"/>
      <c r="N6" s="19"/>
      <c r="O6" s="19"/>
      <c r="P6" s="63"/>
      <c r="Q6" s="63"/>
      <c r="R6" s="63"/>
      <c r="S6" s="63"/>
      <c r="T6" s="63"/>
      <c r="U6" s="63"/>
    </row>
    <row r="7" spans="1:21" ht="15.75">
      <c r="A7" s="6" t="s">
        <v>293</v>
      </c>
      <c r="B7" s="6" t="s">
        <v>294</v>
      </c>
      <c r="C7" s="5">
        <v>2005</v>
      </c>
      <c r="D7" s="31" t="s">
        <v>195</v>
      </c>
      <c r="E7" s="8" t="s">
        <v>46</v>
      </c>
      <c r="F7" s="52"/>
      <c r="G7" s="43">
        <v>25</v>
      </c>
      <c r="H7" s="27"/>
      <c r="I7" s="18"/>
      <c r="J7" s="18"/>
      <c r="K7" s="19"/>
      <c r="L7" s="19"/>
      <c r="M7" s="19">
        <v>25</v>
      </c>
      <c r="N7" s="19"/>
      <c r="O7" s="19"/>
      <c r="P7" s="19"/>
      <c r="Q7" s="19"/>
      <c r="R7" s="19"/>
      <c r="S7" s="19"/>
      <c r="T7" s="19"/>
      <c r="U7" s="19"/>
    </row>
    <row r="8" spans="1:21" ht="15.75">
      <c r="A8" s="6" t="s">
        <v>223</v>
      </c>
      <c r="B8" s="31" t="s">
        <v>222</v>
      </c>
      <c r="C8" s="29">
        <v>2005</v>
      </c>
      <c r="D8" s="31" t="s">
        <v>195</v>
      </c>
      <c r="E8" s="8" t="s">
        <v>46</v>
      </c>
      <c r="F8" s="7"/>
      <c r="G8" s="20">
        <v>20</v>
      </c>
      <c r="H8" s="27"/>
      <c r="I8" s="18"/>
      <c r="J8" s="18">
        <v>20</v>
      </c>
      <c r="K8" s="19"/>
      <c r="L8" s="19"/>
      <c r="M8" s="19"/>
      <c r="N8" s="19"/>
      <c r="O8" s="19"/>
      <c r="P8" s="19"/>
      <c r="Q8" s="19"/>
      <c r="R8" s="19"/>
      <c r="S8" s="19"/>
      <c r="T8" s="19"/>
      <c r="U8" s="19"/>
    </row>
    <row r="9" spans="1:21" ht="15.75">
      <c r="A9" s="6" t="s">
        <v>155</v>
      </c>
      <c r="B9" s="32" t="s">
        <v>154</v>
      </c>
      <c r="C9" s="29">
        <v>2004</v>
      </c>
      <c r="D9" s="31" t="s">
        <v>195</v>
      </c>
      <c r="E9" s="8" t="s">
        <v>47</v>
      </c>
      <c r="F9" s="53"/>
      <c r="G9" s="7">
        <f aca="true" t="shared" si="0" ref="G9:G20">SUM(H9:U9)</f>
        <v>13</v>
      </c>
      <c r="H9" s="18"/>
      <c r="I9" s="64">
        <v>13</v>
      </c>
      <c r="J9" s="18"/>
      <c r="K9" s="18"/>
      <c r="L9" s="18"/>
      <c r="M9" s="18"/>
      <c r="N9" s="18"/>
      <c r="O9" s="18"/>
      <c r="P9" s="18"/>
      <c r="Q9" s="18"/>
      <c r="R9" s="18"/>
      <c r="S9" s="18"/>
      <c r="T9" s="18"/>
      <c r="U9" s="18"/>
    </row>
    <row r="10" spans="1:21" ht="15.75">
      <c r="A10" s="6" t="s">
        <v>129</v>
      </c>
      <c r="B10" s="28" t="s">
        <v>128</v>
      </c>
      <c r="C10" s="29">
        <v>2002</v>
      </c>
      <c r="D10" s="31" t="s">
        <v>195</v>
      </c>
      <c r="E10" s="8" t="s">
        <v>48</v>
      </c>
      <c r="F10" s="53"/>
      <c r="G10" s="7">
        <f t="shared" si="0"/>
        <v>435</v>
      </c>
      <c r="H10" s="18"/>
      <c r="I10" s="64">
        <v>50</v>
      </c>
      <c r="J10" s="18"/>
      <c r="K10" s="18"/>
      <c r="L10" s="19">
        <v>50</v>
      </c>
      <c r="M10" s="19">
        <v>45</v>
      </c>
      <c r="N10" s="19"/>
      <c r="O10" s="19">
        <v>50</v>
      </c>
      <c r="P10" s="19">
        <v>50</v>
      </c>
      <c r="Q10" s="19">
        <v>50</v>
      </c>
      <c r="R10" s="19">
        <v>50</v>
      </c>
      <c r="S10" s="19">
        <v>50</v>
      </c>
      <c r="T10" s="19"/>
      <c r="U10" s="19">
        <v>40</v>
      </c>
    </row>
    <row r="11" spans="1:21" ht="15.75">
      <c r="A11" s="6" t="s">
        <v>197</v>
      </c>
      <c r="B11" s="31" t="s">
        <v>196</v>
      </c>
      <c r="C11" s="29">
        <v>1998</v>
      </c>
      <c r="D11" s="31" t="s">
        <v>195</v>
      </c>
      <c r="E11" s="51" t="s">
        <v>50</v>
      </c>
      <c r="F11" s="7"/>
      <c r="G11" s="27">
        <f t="shared" si="0"/>
        <v>190</v>
      </c>
      <c r="H11" s="27"/>
      <c r="I11" s="19"/>
      <c r="J11" s="18">
        <v>37</v>
      </c>
      <c r="K11" s="18"/>
      <c r="L11" s="19"/>
      <c r="M11" s="18">
        <v>40</v>
      </c>
      <c r="N11" s="19"/>
      <c r="O11" s="19">
        <v>48</v>
      </c>
      <c r="P11" s="19">
        <v>34</v>
      </c>
      <c r="Q11" s="19"/>
      <c r="R11" s="19"/>
      <c r="S11" s="19">
        <v>31</v>
      </c>
      <c r="T11" s="19"/>
      <c r="U11" s="19"/>
    </row>
    <row r="12" spans="1:21" ht="15.75">
      <c r="A12" s="6" t="s">
        <v>301</v>
      </c>
      <c r="B12" s="6" t="s">
        <v>302</v>
      </c>
      <c r="C12" s="5">
        <v>1996</v>
      </c>
      <c r="D12" s="31" t="s">
        <v>195</v>
      </c>
      <c r="E12" s="8" t="s">
        <v>43</v>
      </c>
      <c r="F12" s="27"/>
      <c r="G12" s="27">
        <f t="shared" si="0"/>
        <v>100</v>
      </c>
      <c r="H12" s="19"/>
      <c r="I12" s="19"/>
      <c r="J12" s="18"/>
      <c r="K12" s="19"/>
      <c r="L12" s="19"/>
      <c r="M12" s="18">
        <v>48</v>
      </c>
      <c r="N12" s="19"/>
      <c r="O12" s="19">
        <v>52</v>
      </c>
      <c r="P12" s="19"/>
      <c r="Q12" s="19"/>
      <c r="R12" s="19"/>
      <c r="S12" s="19"/>
      <c r="T12" s="19"/>
      <c r="U12" s="19"/>
    </row>
    <row r="13" spans="1:21" ht="15.75">
      <c r="A13" s="6" t="s">
        <v>312</v>
      </c>
      <c r="B13" s="6" t="s">
        <v>105</v>
      </c>
      <c r="C13" s="5">
        <v>1991</v>
      </c>
      <c r="D13" s="31" t="s">
        <v>195</v>
      </c>
      <c r="E13" s="51" t="s">
        <v>22</v>
      </c>
      <c r="F13" s="7"/>
      <c r="G13" s="7">
        <f t="shared" si="0"/>
        <v>14</v>
      </c>
      <c r="H13" s="27"/>
      <c r="I13" s="18"/>
      <c r="J13" s="18"/>
      <c r="K13" s="18"/>
      <c r="L13" s="18"/>
      <c r="M13" s="18">
        <v>14</v>
      </c>
      <c r="N13" s="18"/>
      <c r="O13" s="18"/>
      <c r="P13" s="18"/>
      <c r="Q13" s="18"/>
      <c r="R13" s="18"/>
      <c r="S13" s="18"/>
      <c r="T13" s="18"/>
      <c r="U13" s="18"/>
    </row>
    <row r="14" spans="1:21" s="4" customFormat="1" ht="15" customHeight="1">
      <c r="A14" s="6" t="s">
        <v>158</v>
      </c>
      <c r="B14" s="28" t="s">
        <v>157</v>
      </c>
      <c r="C14" s="29">
        <v>2005</v>
      </c>
      <c r="D14" s="31" t="s">
        <v>195</v>
      </c>
      <c r="E14" s="8" t="s">
        <v>51</v>
      </c>
      <c r="F14" s="43"/>
      <c r="G14" s="43">
        <f t="shared" si="0"/>
        <v>130</v>
      </c>
      <c r="H14" s="44"/>
      <c r="I14" s="64">
        <v>45</v>
      </c>
      <c r="J14" s="63">
        <v>45</v>
      </c>
      <c r="K14" s="63"/>
      <c r="L14" s="63"/>
      <c r="M14" s="63">
        <v>40</v>
      </c>
      <c r="N14" s="19"/>
      <c r="O14" s="19"/>
      <c r="P14" s="63"/>
      <c r="Q14" s="63"/>
      <c r="R14" s="63"/>
      <c r="S14" s="63"/>
      <c r="T14" s="63"/>
      <c r="U14" s="63"/>
    </row>
    <row r="15" spans="1:21" s="4" customFormat="1" ht="15" customHeight="1">
      <c r="A15" s="6" t="s">
        <v>64</v>
      </c>
      <c r="B15" s="28" t="s">
        <v>159</v>
      </c>
      <c r="C15" s="29">
        <v>2005</v>
      </c>
      <c r="D15" s="31" t="s">
        <v>195</v>
      </c>
      <c r="E15" s="8" t="s">
        <v>51</v>
      </c>
      <c r="F15" s="43"/>
      <c r="G15" s="43">
        <f t="shared" si="0"/>
        <v>79</v>
      </c>
      <c r="H15" s="44"/>
      <c r="I15" s="64">
        <v>34</v>
      </c>
      <c r="J15" s="63"/>
      <c r="K15" s="63"/>
      <c r="L15" s="63"/>
      <c r="M15" s="63">
        <v>45</v>
      </c>
      <c r="N15" s="89"/>
      <c r="O15" s="89"/>
      <c r="P15" s="63"/>
      <c r="Q15" s="63"/>
      <c r="R15" s="63"/>
      <c r="S15" s="63"/>
      <c r="T15" s="63"/>
      <c r="U15" s="63"/>
    </row>
    <row r="16" spans="1:25" s="4" customFormat="1" ht="15.75" customHeight="1">
      <c r="A16" s="6" t="s">
        <v>4</v>
      </c>
      <c r="B16" s="28" t="s">
        <v>135</v>
      </c>
      <c r="C16" s="29">
        <v>2003</v>
      </c>
      <c r="D16" s="31" t="s">
        <v>195</v>
      </c>
      <c r="E16" s="8" t="s">
        <v>52</v>
      </c>
      <c r="F16" s="7"/>
      <c r="G16" s="27">
        <f t="shared" si="0"/>
        <v>190</v>
      </c>
      <c r="H16" s="18"/>
      <c r="I16" s="64">
        <v>50</v>
      </c>
      <c r="J16" s="18">
        <v>50</v>
      </c>
      <c r="K16" s="18"/>
      <c r="L16" s="18"/>
      <c r="M16" s="18">
        <v>45</v>
      </c>
      <c r="N16" s="18"/>
      <c r="O16" s="18"/>
      <c r="P16" s="18">
        <v>45</v>
      </c>
      <c r="Q16" s="18"/>
      <c r="R16" s="18"/>
      <c r="S16" s="18"/>
      <c r="T16" s="18"/>
      <c r="U16" s="18"/>
      <c r="V16"/>
      <c r="W16"/>
      <c r="X16"/>
      <c r="Y16"/>
    </row>
    <row r="17" spans="1:25" s="4" customFormat="1" ht="15.75" customHeight="1">
      <c r="A17" s="6" t="s">
        <v>123</v>
      </c>
      <c r="B17" s="28" t="s">
        <v>136</v>
      </c>
      <c r="C17" s="29">
        <v>2003</v>
      </c>
      <c r="D17" s="31" t="s">
        <v>195</v>
      </c>
      <c r="E17" s="8" t="s">
        <v>52</v>
      </c>
      <c r="F17" s="7"/>
      <c r="G17" s="27">
        <f t="shared" si="0"/>
        <v>40</v>
      </c>
      <c r="H17" s="18"/>
      <c r="I17" s="64">
        <v>40</v>
      </c>
      <c r="J17" s="18"/>
      <c r="K17" s="18"/>
      <c r="L17" s="18"/>
      <c r="M17" s="18"/>
      <c r="N17" s="18"/>
      <c r="O17" s="18"/>
      <c r="P17" s="18"/>
      <c r="Q17" s="18"/>
      <c r="R17" s="18"/>
      <c r="S17" s="18"/>
      <c r="T17" s="18"/>
      <c r="U17" s="18"/>
      <c r="V17"/>
      <c r="W17"/>
      <c r="X17"/>
      <c r="Y17"/>
    </row>
    <row r="18" spans="1:92" s="6" customFormat="1" ht="15.75">
      <c r="A18" s="6" t="s">
        <v>123</v>
      </c>
      <c r="B18" s="28" t="s">
        <v>122</v>
      </c>
      <c r="C18" s="29">
        <v>2001</v>
      </c>
      <c r="D18" s="31" t="s">
        <v>195</v>
      </c>
      <c r="E18" s="8" t="s">
        <v>53</v>
      </c>
      <c r="F18" s="7"/>
      <c r="G18" s="27">
        <f t="shared" si="0"/>
        <v>80</v>
      </c>
      <c r="H18" s="18"/>
      <c r="I18" s="64">
        <v>40</v>
      </c>
      <c r="J18" s="18"/>
      <c r="K18" s="19"/>
      <c r="L18" s="19"/>
      <c r="M18" s="19">
        <v>40</v>
      </c>
      <c r="N18" s="19"/>
      <c r="O18" s="19"/>
      <c r="P18" s="19"/>
      <c r="Q18" s="19"/>
      <c r="R18" s="19"/>
      <c r="S18" s="19"/>
      <c r="T18" s="19"/>
      <c r="U18" s="19"/>
      <c r="V18"/>
      <c r="W18" s="24"/>
      <c r="X18" s="24"/>
      <c r="Y18" s="33"/>
      <c r="Z18" s="34"/>
      <c r="AA18"/>
      <c r="AB18"/>
      <c r="AC18"/>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24" s="3" customFormat="1" ht="15.75">
      <c r="A19" s="31" t="s">
        <v>4</v>
      </c>
      <c r="B19" s="28" t="s">
        <v>45</v>
      </c>
      <c r="C19" s="29">
        <v>1993</v>
      </c>
      <c r="D19" s="31" t="s">
        <v>195</v>
      </c>
      <c r="E19" s="8" t="s">
        <v>23</v>
      </c>
      <c r="F19" s="7"/>
      <c r="G19" s="10">
        <f t="shared" si="0"/>
        <v>155</v>
      </c>
      <c r="H19" s="18"/>
      <c r="I19" s="64">
        <v>85</v>
      </c>
      <c r="J19" s="19"/>
      <c r="K19" s="19"/>
      <c r="L19" s="19"/>
      <c r="M19" s="19">
        <v>70</v>
      </c>
      <c r="N19" s="23"/>
      <c r="O19" s="23"/>
      <c r="P19" s="19"/>
      <c r="Q19" s="19"/>
      <c r="R19" s="19"/>
      <c r="S19" s="19"/>
      <c r="T19" s="19"/>
      <c r="U19" s="19"/>
      <c r="V19"/>
      <c r="W19"/>
      <c r="X19" s="38"/>
    </row>
    <row r="20" spans="1:92" s="6" customFormat="1" ht="15.75">
      <c r="A20" s="31" t="s">
        <v>295</v>
      </c>
      <c r="B20" s="28" t="s">
        <v>296</v>
      </c>
      <c r="C20" s="29">
        <v>1991</v>
      </c>
      <c r="D20" s="31" t="s">
        <v>195</v>
      </c>
      <c r="E20" s="8" t="s">
        <v>23</v>
      </c>
      <c r="F20" s="7"/>
      <c r="G20" s="10">
        <f t="shared" si="0"/>
        <v>300</v>
      </c>
      <c r="H20" s="18"/>
      <c r="I20" s="64"/>
      <c r="J20" s="19"/>
      <c r="K20" s="19"/>
      <c r="L20" s="19"/>
      <c r="M20" s="19">
        <v>100</v>
      </c>
      <c r="N20" s="19"/>
      <c r="O20" s="19">
        <v>100</v>
      </c>
      <c r="P20" s="19">
        <v>100</v>
      </c>
      <c r="Q20" s="19"/>
      <c r="R20" s="19"/>
      <c r="S20" s="19"/>
      <c r="T20" s="19"/>
      <c r="U20" s="19"/>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22" s="3" customFormat="1" ht="15.75">
      <c r="A21" s="81"/>
      <c r="B21" s="82"/>
      <c r="C21" s="83"/>
      <c r="D21" s="81"/>
      <c r="E21" s="77"/>
      <c r="F21" s="9"/>
      <c r="G21" s="9"/>
      <c r="H21">
        <f>SUM(H4:H20)</f>
        <v>0</v>
      </c>
      <c r="I21">
        <f aca="true" t="shared" si="1" ref="I21:U21">SUM(I4:I20)</f>
        <v>410</v>
      </c>
      <c r="J21">
        <f t="shared" si="1"/>
        <v>192</v>
      </c>
      <c r="K21">
        <f t="shared" si="1"/>
        <v>0</v>
      </c>
      <c r="L21">
        <f t="shared" si="1"/>
        <v>50</v>
      </c>
      <c r="M21">
        <f t="shared" si="1"/>
        <v>540</v>
      </c>
      <c r="N21">
        <f t="shared" si="1"/>
        <v>0</v>
      </c>
      <c r="O21">
        <f t="shared" si="1"/>
        <v>250</v>
      </c>
      <c r="P21">
        <f t="shared" si="1"/>
        <v>229</v>
      </c>
      <c r="Q21">
        <f t="shared" si="1"/>
        <v>50</v>
      </c>
      <c r="R21">
        <f t="shared" si="1"/>
        <v>50</v>
      </c>
      <c r="S21">
        <f t="shared" si="1"/>
        <v>81</v>
      </c>
      <c r="T21">
        <f t="shared" si="1"/>
        <v>0</v>
      </c>
      <c r="U21">
        <f t="shared" si="1"/>
        <v>40</v>
      </c>
      <c r="V21">
        <f>SUM(H21:U21)</f>
        <v>1892</v>
      </c>
    </row>
    <row r="22" spans="9:22" ht="12.75">
      <c r="I22">
        <f>I19+I16+I14+I18+I10</f>
        <v>270</v>
      </c>
      <c r="J22">
        <f>J16+J14+J11+J8+J4</f>
        <v>180</v>
      </c>
      <c r="L22">
        <f>L10</f>
        <v>50</v>
      </c>
      <c r="M22">
        <f>M20+M19+M12+M15+M10</f>
        <v>308</v>
      </c>
      <c r="O22">
        <f>O20+O12+O11+O10</f>
        <v>250</v>
      </c>
      <c r="P22">
        <f>P20+P16+P11+P10</f>
        <v>229</v>
      </c>
      <c r="Q22">
        <f>Q10</f>
        <v>50</v>
      </c>
      <c r="R22">
        <f>R10</f>
        <v>50</v>
      </c>
      <c r="S22">
        <f>S11+S10</f>
        <v>81</v>
      </c>
      <c r="U22">
        <f>U21</f>
        <v>40</v>
      </c>
      <c r="V22">
        <f>SUM(H22:U22)</f>
        <v>1508</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R14"/>
  <sheetViews>
    <sheetView zoomScalePageLayoutView="0" workbookViewId="0" topLeftCell="A1">
      <selection activeCell="X2" sqref="X2"/>
    </sheetView>
  </sheetViews>
  <sheetFormatPr defaultColWidth="9.140625" defaultRowHeight="12.75"/>
  <cols>
    <col min="1" max="1" width="11.8515625" style="0" bestFit="1" customWidth="1"/>
    <col min="2" max="2" width="13.7109375" style="0" bestFit="1" customWidth="1"/>
    <col min="3" max="3" width="5.57421875" style="0" bestFit="1" customWidth="1"/>
    <col min="4" max="4" width="22.8515625" style="0" bestFit="1" customWidth="1"/>
    <col min="5" max="5" width="7.00390625" style="0" bestFit="1" customWidth="1"/>
    <col min="6" max="6" width="8.421875" style="0" bestFit="1" customWidth="1"/>
    <col min="7" max="7" width="6.8515625" style="0" bestFit="1" customWidth="1"/>
    <col min="8" max="8" width="4.421875" style="0" customWidth="1"/>
    <col min="9" max="9" width="3.140625" style="0" bestFit="1" customWidth="1"/>
    <col min="10" max="21" width="4.0039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05.75"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229</v>
      </c>
      <c r="B4" s="31" t="s">
        <v>228</v>
      </c>
      <c r="C4" s="29">
        <v>2003</v>
      </c>
      <c r="D4" s="31" t="s">
        <v>92</v>
      </c>
      <c r="E4" s="8" t="s">
        <v>47</v>
      </c>
      <c r="F4" s="7"/>
      <c r="G4" s="7">
        <v>220</v>
      </c>
      <c r="H4" s="10"/>
      <c r="I4" s="5"/>
      <c r="J4" s="29">
        <v>31</v>
      </c>
      <c r="K4" s="18">
        <v>37</v>
      </c>
      <c r="L4" s="18">
        <v>25</v>
      </c>
      <c r="M4" s="5">
        <v>34</v>
      </c>
      <c r="N4" s="5"/>
      <c r="O4" s="5">
        <v>40</v>
      </c>
      <c r="P4" s="5">
        <v>25</v>
      </c>
      <c r="Q4" s="5"/>
      <c r="R4" s="5"/>
      <c r="S4" s="5">
        <v>28</v>
      </c>
      <c r="T4" s="5"/>
      <c r="U4" s="5">
        <v>25</v>
      </c>
    </row>
    <row r="5" spans="1:21" ht="15.75">
      <c r="A5" s="6" t="s">
        <v>181</v>
      </c>
      <c r="B5" s="31" t="s">
        <v>28</v>
      </c>
      <c r="C5" s="29">
        <v>2003</v>
      </c>
      <c r="D5" s="31" t="s">
        <v>92</v>
      </c>
      <c r="E5" s="8" t="s">
        <v>47</v>
      </c>
      <c r="F5" s="7"/>
      <c r="G5" s="7">
        <v>195</v>
      </c>
      <c r="H5" s="10"/>
      <c r="I5" s="5"/>
      <c r="J5" s="29">
        <v>50</v>
      </c>
      <c r="K5" s="18"/>
      <c r="L5" s="18">
        <v>50</v>
      </c>
      <c r="M5" s="5">
        <v>45</v>
      </c>
      <c r="N5" s="5"/>
      <c r="O5" s="5"/>
      <c r="P5" s="5"/>
      <c r="Q5" s="5"/>
      <c r="R5" s="5">
        <v>50</v>
      </c>
      <c r="S5" s="5"/>
      <c r="T5" s="5"/>
      <c r="U5" s="5">
        <v>45</v>
      </c>
    </row>
    <row r="6" spans="1:21" ht="15.75">
      <c r="A6" s="28" t="s">
        <v>115</v>
      </c>
      <c r="B6" s="28" t="s">
        <v>40</v>
      </c>
      <c r="C6" s="29">
        <v>2000</v>
      </c>
      <c r="D6" s="31" t="s">
        <v>92</v>
      </c>
      <c r="E6" s="51" t="s">
        <v>49</v>
      </c>
      <c r="F6" s="27"/>
      <c r="G6" s="27">
        <f>SUM(H6:U6)</f>
        <v>422</v>
      </c>
      <c r="H6" s="18"/>
      <c r="I6" s="42">
        <v>37</v>
      </c>
      <c r="J6" s="18">
        <v>34</v>
      </c>
      <c r="K6" s="18">
        <v>40</v>
      </c>
      <c r="L6" s="19">
        <v>37</v>
      </c>
      <c r="M6" s="19">
        <v>45</v>
      </c>
      <c r="N6" s="19"/>
      <c r="O6" s="19">
        <v>40</v>
      </c>
      <c r="P6" s="19">
        <v>37</v>
      </c>
      <c r="Q6" s="19">
        <v>45</v>
      </c>
      <c r="R6" s="19">
        <v>45</v>
      </c>
      <c r="S6" s="19">
        <v>22</v>
      </c>
      <c r="T6" s="19">
        <v>40</v>
      </c>
      <c r="U6" s="19"/>
    </row>
    <row r="7" spans="1:21" ht="15.75">
      <c r="A7" s="6" t="s">
        <v>181</v>
      </c>
      <c r="B7" s="6" t="s">
        <v>180</v>
      </c>
      <c r="C7" s="41">
        <v>1970</v>
      </c>
      <c r="D7" s="31" t="s">
        <v>92</v>
      </c>
      <c r="E7" s="8" t="s">
        <v>11</v>
      </c>
      <c r="F7" s="27"/>
      <c r="G7" s="27">
        <v>362</v>
      </c>
      <c r="H7" s="18"/>
      <c r="I7" s="22"/>
      <c r="J7" s="18">
        <v>60</v>
      </c>
      <c r="K7" s="18"/>
      <c r="L7" s="19">
        <v>70</v>
      </c>
      <c r="M7" s="19">
        <v>50</v>
      </c>
      <c r="N7" s="18">
        <v>38</v>
      </c>
      <c r="O7" s="19"/>
      <c r="P7" s="19">
        <v>44</v>
      </c>
      <c r="Q7" s="19"/>
      <c r="R7" s="19">
        <v>52</v>
      </c>
      <c r="S7" s="19">
        <v>48</v>
      </c>
      <c r="T7" s="19"/>
      <c r="U7" s="19"/>
    </row>
    <row r="8" spans="1:21" ht="15.75">
      <c r="A8" s="6" t="s">
        <v>81</v>
      </c>
      <c r="B8" s="6" t="s">
        <v>80</v>
      </c>
      <c r="C8" s="41">
        <v>1965</v>
      </c>
      <c r="D8" s="31" t="s">
        <v>92</v>
      </c>
      <c r="E8" s="8" t="s">
        <v>11</v>
      </c>
      <c r="F8" s="27"/>
      <c r="G8" s="27">
        <v>63</v>
      </c>
      <c r="H8" s="18">
        <v>26</v>
      </c>
      <c r="I8" s="22"/>
      <c r="J8" s="18"/>
      <c r="K8" s="18"/>
      <c r="L8" s="19"/>
      <c r="M8" s="19"/>
      <c r="N8" s="18"/>
      <c r="O8" s="19"/>
      <c r="P8" s="19">
        <v>37</v>
      </c>
      <c r="Q8" s="19"/>
      <c r="R8" s="19"/>
      <c r="S8" s="19"/>
      <c r="T8" s="19"/>
      <c r="U8" s="19"/>
    </row>
    <row r="9" spans="1:96" s="6" customFormat="1" ht="15.75">
      <c r="A9" s="6" t="s">
        <v>89</v>
      </c>
      <c r="B9" s="6" t="s">
        <v>88</v>
      </c>
      <c r="C9" s="30">
        <v>1955</v>
      </c>
      <c r="D9" s="31" t="s">
        <v>92</v>
      </c>
      <c r="E9" s="8" t="s">
        <v>10</v>
      </c>
      <c r="F9" s="20"/>
      <c r="G9" s="27">
        <v>475</v>
      </c>
      <c r="H9" s="42">
        <v>28</v>
      </c>
      <c r="I9" s="54"/>
      <c r="J9" s="42">
        <v>45</v>
      </c>
      <c r="K9" s="42">
        <v>54</v>
      </c>
      <c r="L9" s="42">
        <v>50</v>
      </c>
      <c r="M9" s="54"/>
      <c r="N9" s="5">
        <v>50</v>
      </c>
      <c r="O9" s="5">
        <v>42</v>
      </c>
      <c r="P9" s="5">
        <v>50</v>
      </c>
      <c r="Q9" s="5">
        <v>48</v>
      </c>
      <c r="R9" s="5">
        <v>56</v>
      </c>
      <c r="S9" s="5">
        <v>52</v>
      </c>
      <c r="T9" s="5">
        <v>80</v>
      </c>
      <c r="U9" s="5">
        <v>37</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21" ht="15.75">
      <c r="A10" s="6" t="s">
        <v>255</v>
      </c>
      <c r="B10" s="6" t="s">
        <v>256</v>
      </c>
      <c r="C10" s="5">
        <v>1962</v>
      </c>
      <c r="D10" s="31" t="s">
        <v>92</v>
      </c>
      <c r="E10" s="8" t="s">
        <v>10</v>
      </c>
      <c r="F10" s="7"/>
      <c r="G10" s="27">
        <v>144</v>
      </c>
      <c r="H10" s="42"/>
      <c r="I10" s="5"/>
      <c r="J10" s="5"/>
      <c r="K10" s="42">
        <v>40</v>
      </c>
      <c r="L10" s="5"/>
      <c r="M10" s="5">
        <v>45</v>
      </c>
      <c r="N10" s="5"/>
      <c r="O10" s="5"/>
      <c r="P10" s="5">
        <v>25</v>
      </c>
      <c r="Q10" s="5"/>
      <c r="R10" s="5"/>
      <c r="S10" s="5">
        <v>34</v>
      </c>
      <c r="T10" s="5"/>
      <c r="U10" s="5"/>
    </row>
    <row r="11" spans="1:96" s="6" customFormat="1" ht="15.75">
      <c r="A11" s="57" t="s">
        <v>95</v>
      </c>
      <c r="B11" s="57" t="s">
        <v>94</v>
      </c>
      <c r="C11" s="29">
        <v>1950</v>
      </c>
      <c r="D11" s="31" t="s">
        <v>92</v>
      </c>
      <c r="E11" s="8" t="s">
        <v>9</v>
      </c>
      <c r="F11" s="7"/>
      <c r="G11" s="27">
        <f>SUM(H11:U11)</f>
        <v>431</v>
      </c>
      <c r="H11" s="42">
        <v>31</v>
      </c>
      <c r="I11" s="5"/>
      <c r="J11" s="29">
        <v>45</v>
      </c>
      <c r="K11" s="5">
        <v>45</v>
      </c>
      <c r="L11" s="5">
        <v>50</v>
      </c>
      <c r="M11" s="5">
        <v>45</v>
      </c>
      <c r="N11" s="5"/>
      <c r="O11" s="5"/>
      <c r="P11" s="5"/>
      <c r="Q11" s="5">
        <v>50</v>
      </c>
      <c r="R11" s="5">
        <v>50</v>
      </c>
      <c r="S11" s="5">
        <v>45</v>
      </c>
      <c r="T11" s="5">
        <v>50</v>
      </c>
      <c r="U11" s="5">
        <v>20</v>
      </c>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2" s="6" customFormat="1" ht="15.75">
      <c r="A12" s="37" t="s">
        <v>107</v>
      </c>
      <c r="B12" s="37" t="s">
        <v>108</v>
      </c>
      <c r="C12" s="5">
        <v>1960</v>
      </c>
      <c r="D12" s="31" t="s">
        <v>92</v>
      </c>
      <c r="E12" s="8" t="s">
        <v>12</v>
      </c>
      <c r="F12" s="7"/>
      <c r="G12" s="27">
        <f>SUM(H12:U12)</f>
        <v>229</v>
      </c>
      <c r="H12" s="42">
        <v>50</v>
      </c>
      <c r="I12" s="5"/>
      <c r="J12" s="6">
        <v>50</v>
      </c>
      <c r="K12" s="5"/>
      <c r="L12" s="5">
        <v>45</v>
      </c>
      <c r="P12" s="6">
        <v>50</v>
      </c>
      <c r="U12" s="6">
        <v>34</v>
      </c>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22" s="3" customFormat="1" ht="15.75">
      <c r="A13" s="90"/>
      <c r="B13" s="90"/>
      <c r="C13" s="17"/>
      <c r="D13" s="81"/>
      <c r="E13" s="77"/>
      <c r="F13" s="9"/>
      <c r="G13" s="86"/>
      <c r="H13" s="91">
        <f>SUM(H4:H12)</f>
        <v>135</v>
      </c>
      <c r="I13" s="91">
        <f aca="true" t="shared" si="0" ref="I13:U13">SUM(I4:I12)</f>
        <v>37</v>
      </c>
      <c r="J13" s="91">
        <f t="shared" si="0"/>
        <v>315</v>
      </c>
      <c r="K13" s="91">
        <f t="shared" si="0"/>
        <v>216</v>
      </c>
      <c r="L13" s="91">
        <f t="shared" si="0"/>
        <v>327</v>
      </c>
      <c r="M13" s="91">
        <f t="shared" si="0"/>
        <v>264</v>
      </c>
      <c r="N13" s="91">
        <f t="shared" si="0"/>
        <v>88</v>
      </c>
      <c r="O13" s="91">
        <f t="shared" si="0"/>
        <v>122</v>
      </c>
      <c r="P13" s="91">
        <f t="shared" si="0"/>
        <v>268</v>
      </c>
      <c r="Q13" s="91">
        <f t="shared" si="0"/>
        <v>143</v>
      </c>
      <c r="R13" s="91">
        <f t="shared" si="0"/>
        <v>253</v>
      </c>
      <c r="S13" s="91">
        <f t="shared" si="0"/>
        <v>229</v>
      </c>
      <c r="T13" s="91">
        <f t="shared" si="0"/>
        <v>170</v>
      </c>
      <c r="U13" s="91">
        <f t="shared" si="0"/>
        <v>161</v>
      </c>
      <c r="V13" s="91">
        <f>SUM(H13:U13)</f>
        <v>2728</v>
      </c>
    </row>
    <row r="14" spans="8:22" ht="15">
      <c r="H14" s="91">
        <f>H12+H11+H9+H8</f>
        <v>135</v>
      </c>
      <c r="I14" s="91">
        <f>I6</f>
        <v>37</v>
      </c>
      <c r="J14" s="91">
        <v>250</v>
      </c>
      <c r="K14" s="91">
        <v>216</v>
      </c>
      <c r="L14" s="91">
        <v>265</v>
      </c>
      <c r="M14" s="91">
        <v>230</v>
      </c>
      <c r="N14" s="91">
        <f>N11+N9+N7</f>
        <v>88</v>
      </c>
      <c r="O14" s="91">
        <f>SUM(O4:O12)</f>
        <v>122</v>
      </c>
      <c r="P14" s="91">
        <f>P12+P9+P7+P6+P8</f>
        <v>218</v>
      </c>
      <c r="Q14" s="91">
        <f>Q11+Q9+Q6</f>
        <v>143</v>
      </c>
      <c r="R14" s="91">
        <v>253</v>
      </c>
      <c r="S14" s="91">
        <f>S11+S9+S7+S4+S10</f>
        <v>207</v>
      </c>
      <c r="T14" s="91">
        <f>SUM(T4:T12)</f>
        <v>170</v>
      </c>
      <c r="U14" s="91">
        <f>U13</f>
        <v>161</v>
      </c>
      <c r="V14" s="91">
        <f>SUM(H14:U14)</f>
        <v>2495</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6"/>
  <sheetViews>
    <sheetView zoomScalePageLayoutView="0" workbookViewId="0" topLeftCell="A1">
      <selection activeCell="U7" sqref="U7"/>
    </sheetView>
  </sheetViews>
  <sheetFormatPr defaultColWidth="9.140625" defaultRowHeight="12.75"/>
  <cols>
    <col min="1" max="1" width="8.7109375" style="0" bestFit="1" customWidth="1"/>
    <col min="2" max="2" width="13.7109375" style="0" bestFit="1" customWidth="1"/>
    <col min="3" max="3" width="5.57421875" style="0" bestFit="1" customWidth="1"/>
    <col min="4" max="4" width="20.8515625" style="0" bestFit="1" customWidth="1"/>
    <col min="5" max="5" width="11.7109375" style="0" bestFit="1" customWidth="1"/>
    <col min="6" max="6" width="14.421875" style="0" bestFit="1" customWidth="1"/>
    <col min="7" max="7" width="11.00390625" style="0" bestFit="1" customWidth="1"/>
    <col min="8" max="8" width="4.00390625" style="0" customWidth="1"/>
    <col min="9" max="21" width="3.140625" style="0" bestFit="1" customWidth="1"/>
  </cols>
  <sheetData>
    <row r="1" spans="1:21" ht="12.75" customHeight="1">
      <c r="A1" s="103" t="s">
        <v>1</v>
      </c>
      <c r="B1" s="103" t="s">
        <v>0</v>
      </c>
      <c r="C1" s="104" t="s">
        <v>26</v>
      </c>
      <c r="D1" s="104" t="s">
        <v>24</v>
      </c>
      <c r="E1" s="105" t="s">
        <v>8</v>
      </c>
      <c r="F1" s="107" t="s">
        <v>15</v>
      </c>
      <c r="G1" s="107" t="s">
        <v>3</v>
      </c>
      <c r="H1" s="108" t="s">
        <v>29</v>
      </c>
      <c r="I1" s="109" t="s">
        <v>34</v>
      </c>
      <c r="J1" s="109" t="s">
        <v>33</v>
      </c>
      <c r="K1" s="109" t="s">
        <v>30</v>
      </c>
      <c r="L1" s="109" t="s">
        <v>57</v>
      </c>
      <c r="M1" s="109" t="s">
        <v>35</v>
      </c>
      <c r="N1" s="109" t="s">
        <v>32</v>
      </c>
      <c r="O1" s="109" t="s">
        <v>37</v>
      </c>
      <c r="P1" s="109" t="s">
        <v>36</v>
      </c>
      <c r="Q1" s="109" t="s">
        <v>38</v>
      </c>
      <c r="R1" s="109" t="s">
        <v>58</v>
      </c>
      <c r="S1" s="109" t="s">
        <v>39</v>
      </c>
      <c r="T1" s="109" t="s">
        <v>31</v>
      </c>
      <c r="U1" s="109" t="s">
        <v>27</v>
      </c>
    </row>
    <row r="2" spans="1:21" ht="159" customHeight="1">
      <c r="A2" s="103"/>
      <c r="B2" s="103"/>
      <c r="C2" s="104"/>
      <c r="D2" s="104"/>
      <c r="E2" s="106"/>
      <c r="F2" s="107"/>
      <c r="G2" s="107"/>
      <c r="H2" s="108"/>
      <c r="I2" s="109"/>
      <c r="J2" s="109"/>
      <c r="K2" s="109"/>
      <c r="L2" s="109"/>
      <c r="M2" s="109"/>
      <c r="N2" s="109"/>
      <c r="O2" s="109"/>
      <c r="P2" s="109"/>
      <c r="Q2" s="109"/>
      <c r="R2" s="109"/>
      <c r="S2" s="109"/>
      <c r="T2" s="109"/>
      <c r="U2" s="109"/>
    </row>
    <row r="3" spans="1:21" s="4" customFormat="1" ht="15.75" customHeight="1">
      <c r="A3" s="110" t="s">
        <v>319</v>
      </c>
      <c r="B3" s="111"/>
      <c r="C3" s="111"/>
      <c r="D3" s="111"/>
      <c r="E3" s="111"/>
      <c r="F3" s="111"/>
      <c r="G3" s="112"/>
      <c r="H3" s="50">
        <v>1</v>
      </c>
      <c r="I3" s="50">
        <v>2</v>
      </c>
      <c r="J3" s="50">
        <v>3</v>
      </c>
      <c r="K3" s="50">
        <v>4</v>
      </c>
      <c r="L3" s="50">
        <v>5</v>
      </c>
      <c r="M3" s="50">
        <v>6</v>
      </c>
      <c r="N3" s="50">
        <v>7</v>
      </c>
      <c r="O3" s="50">
        <v>8</v>
      </c>
      <c r="P3" s="50">
        <v>9</v>
      </c>
      <c r="Q3" s="50">
        <v>10</v>
      </c>
      <c r="R3" s="50">
        <v>11</v>
      </c>
      <c r="S3" s="50">
        <v>12</v>
      </c>
      <c r="T3" s="50">
        <v>13</v>
      </c>
      <c r="U3" s="50">
        <v>15</v>
      </c>
    </row>
    <row r="4" spans="1:21" ht="15.75">
      <c r="A4" s="6" t="s">
        <v>2</v>
      </c>
      <c r="B4" s="6" t="s">
        <v>72</v>
      </c>
      <c r="C4" s="41">
        <v>1972</v>
      </c>
      <c r="D4" s="56" t="s">
        <v>93</v>
      </c>
      <c r="E4" s="8" t="s">
        <v>11</v>
      </c>
      <c r="F4" s="27"/>
      <c r="G4" s="27">
        <f>SUM(H4:U4)</f>
        <v>404</v>
      </c>
      <c r="H4" s="18">
        <v>65</v>
      </c>
      <c r="I4" s="22"/>
      <c r="J4" s="18"/>
      <c r="K4" s="18"/>
      <c r="L4" s="19"/>
      <c r="M4" s="19"/>
      <c r="N4" s="18"/>
      <c r="O4" s="19">
        <v>65</v>
      </c>
      <c r="P4" s="19"/>
      <c r="Q4" s="19">
        <v>54</v>
      </c>
      <c r="R4" s="19"/>
      <c r="S4" s="19">
        <v>70</v>
      </c>
      <c r="T4" s="19">
        <v>90</v>
      </c>
      <c r="U4" s="19">
        <v>60</v>
      </c>
    </row>
    <row r="5" spans="1:21" ht="15.75">
      <c r="A5" s="6" t="s">
        <v>85</v>
      </c>
      <c r="B5" s="6" t="s">
        <v>82</v>
      </c>
      <c r="C5" s="41">
        <v>1971</v>
      </c>
      <c r="D5" s="56" t="s">
        <v>93</v>
      </c>
      <c r="E5" s="8" t="s">
        <v>11</v>
      </c>
      <c r="F5" s="27"/>
      <c r="G5" s="27">
        <v>8</v>
      </c>
      <c r="H5" s="18">
        <v>8</v>
      </c>
      <c r="I5" s="22"/>
      <c r="J5" s="18"/>
      <c r="K5" s="18"/>
      <c r="L5" s="19"/>
      <c r="M5" s="19"/>
      <c r="N5" s="18"/>
      <c r="O5" s="19"/>
      <c r="P5" s="19"/>
      <c r="Q5" s="19"/>
      <c r="R5" s="19"/>
      <c r="S5" s="19"/>
      <c r="T5" s="19"/>
      <c r="U5" s="19"/>
    </row>
    <row r="6" spans="8:22" ht="12.75">
      <c r="H6">
        <f>H5+H4</f>
        <v>73</v>
      </c>
      <c r="O6">
        <f>O4</f>
        <v>65</v>
      </c>
      <c r="Q6">
        <f>Q4</f>
        <v>54</v>
      </c>
      <c r="S6">
        <f>S4</f>
        <v>70</v>
      </c>
      <c r="T6">
        <v>90</v>
      </c>
      <c r="U6">
        <f>U4</f>
        <v>60</v>
      </c>
      <c r="V6">
        <f>SUM(H6:U6)</f>
        <v>412</v>
      </c>
    </row>
  </sheetData>
  <sheetProtection/>
  <mergeCells count="22">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A3:G3"/>
    <mergeCell ref="M1:M2"/>
    <mergeCell ref="N1:N2"/>
    <mergeCell ref="O1:O2"/>
    <mergeCell ref="P1:P2"/>
    <mergeCell ref="Q1:Q2"/>
    <mergeCell ref="R1:R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Kārlis Kalniņš</dc:creator>
  <cp:keywords/>
  <dc:description/>
  <cp:lastModifiedBy>Kārlis Kalniņš</cp:lastModifiedBy>
  <cp:lastPrinted>2011-08-04T02:43:43Z</cp:lastPrinted>
  <dcterms:created xsi:type="dcterms:W3CDTF">2011-01-07T11:33:03Z</dcterms:created>
  <dcterms:modified xsi:type="dcterms:W3CDTF">2014-10-15T12:02:24Z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